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GS Data Backup\My Documents\My Documents\Dogs\MADDogs\2022\May DD n AWI\AWI\"/>
    </mc:Choice>
  </mc:AlternateContent>
  <xr:revisionPtr revIDLastSave="0" documentId="8_{497BACD9-6A95-45FD-ABF5-A82EBFE8ED62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Fee Distribution" sheetId="3" state="hidden" r:id="rId1"/>
    <sheet name="Freestyle Awards" sheetId="4" r:id="rId2"/>
    <sheet name="T&amp;C Awards" sheetId="9" r:id="rId3"/>
  </sheets>
  <definedNames>
    <definedName name="S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9" l="1"/>
  <c r="H17" i="9"/>
  <c r="G17" i="9"/>
  <c r="H16" i="9"/>
  <c r="I16" i="9" s="1"/>
  <c r="G16" i="9"/>
  <c r="I15" i="9"/>
  <c r="H15" i="9"/>
  <c r="G15" i="9"/>
  <c r="G16" i="4"/>
  <c r="P16" i="4" s="1"/>
  <c r="G15" i="4"/>
  <c r="P15" i="4" s="1"/>
  <c r="P14" i="4"/>
  <c r="G14" i="4"/>
  <c r="O7" i="4"/>
  <c r="A3" i="9" l="1"/>
  <c r="A2" i="9"/>
  <c r="G9" i="9" l="1"/>
  <c r="O8" i="4"/>
  <c r="G8" i="4"/>
  <c r="G7" i="4"/>
  <c r="P7" i="4" s="1"/>
  <c r="O9" i="4"/>
  <c r="G9" i="4"/>
  <c r="F9" i="3"/>
  <c r="E9" i="3"/>
  <c r="G9" i="3" s="1"/>
  <c r="E8" i="3"/>
  <c r="G8" i="3" s="1"/>
  <c r="E7" i="3"/>
  <c r="F7" i="3" s="1"/>
  <c r="G6" i="3"/>
  <c r="F6" i="3"/>
  <c r="E6" i="3"/>
  <c r="H5" i="3"/>
  <c r="E5" i="3"/>
  <c r="G5" i="3" s="1"/>
  <c r="E4" i="3"/>
  <c r="G4" i="3" s="1"/>
  <c r="F4" i="3" l="1"/>
  <c r="G7" i="3"/>
  <c r="G10" i="3" s="1"/>
  <c r="F5" i="3"/>
  <c r="P8" i="4"/>
  <c r="H7" i="9"/>
  <c r="I7" i="9" s="1"/>
  <c r="H8" i="9"/>
  <c r="I8" i="9" s="1"/>
  <c r="H9" i="9"/>
  <c r="I9" i="9" s="1"/>
  <c r="P9" i="4"/>
  <c r="G8" i="9"/>
  <c r="G7" i="9"/>
  <c r="F8" i="3"/>
  <c r="Q8" i="4" l="1"/>
  <c r="Q7" i="4"/>
  <c r="Q9" i="4"/>
  <c r="J9" i="9"/>
  <c r="J8" i="9"/>
  <c r="J7" i="9"/>
</calcChain>
</file>

<file path=xl/sharedStrings.xml><?xml version="1.0" encoding="utf-8"?>
<sst xmlns="http://schemas.openxmlformats.org/spreadsheetml/2006/main" count="122" uniqueCount="74">
  <si>
    <t>Criss Brown</t>
  </si>
  <si>
    <t>Riot</t>
  </si>
  <si>
    <t>Archer</t>
  </si>
  <si>
    <t>Sara Carson</t>
  </si>
  <si>
    <t>Gordon Cheung</t>
  </si>
  <si>
    <t>Vengeance</t>
  </si>
  <si>
    <t>Zula</t>
  </si>
  <si>
    <t>Frank Montgomery</t>
  </si>
  <si>
    <t>Bentley</t>
  </si>
  <si>
    <t>Kyle Prestel</t>
  </si>
  <si>
    <t>Jax</t>
  </si>
  <si>
    <t>Bonnie Scott</t>
  </si>
  <si>
    <t>Kiddo</t>
  </si>
  <si>
    <t>Lori Siddons</t>
  </si>
  <si>
    <t>Rain</t>
  </si>
  <si>
    <t>James Tang</t>
  </si>
  <si>
    <t>Morgan</t>
  </si>
  <si>
    <t>Angela Zeigler</t>
  </si>
  <si>
    <t>Sky</t>
  </si>
  <si>
    <t>Enter Total Competitors Below</t>
  </si>
  <si>
    <t>Distribution of Fees</t>
  </si>
  <si>
    <t>Type</t>
  </si>
  <si>
    <t>TOTAL Competitors by division</t>
  </si>
  <si>
    <t>Fees</t>
  </si>
  <si>
    <t>Divisions</t>
  </si>
  <si>
    <t>Total</t>
  </si>
  <si>
    <t>Host</t>
  </si>
  <si>
    <t>AWI</t>
  </si>
  <si>
    <t>Cash Jackpot (Open Toss &amp; Catch ONLY)</t>
  </si>
  <si>
    <t>INSERT NUMBERS BELOW</t>
  </si>
  <si>
    <t>DO NOT CHANGE</t>
  </si>
  <si>
    <t>Qualifying</t>
  </si>
  <si>
    <t>Open Overall</t>
  </si>
  <si>
    <t>Open Toss &amp; Catch</t>
  </si>
  <si>
    <t>Small Dog</t>
  </si>
  <si>
    <t>Non-Qualifying</t>
  </si>
  <si>
    <t>Freestyle Only</t>
  </si>
  <si>
    <t>Recreational Freestyle</t>
  </si>
  <si>
    <t>Recreational Toss &amp; Catch</t>
  </si>
  <si>
    <t>Total Due to AWI:</t>
  </si>
  <si>
    <t>Open Overall Division</t>
  </si>
  <si>
    <t>Name</t>
  </si>
  <si>
    <t>Dog Name</t>
  </si>
  <si>
    <t>Dog</t>
  </si>
  <si>
    <t>Human</t>
  </si>
  <si>
    <t>Team</t>
  </si>
  <si>
    <t>Overall</t>
  </si>
  <si>
    <t>FS1</t>
  </si>
  <si>
    <t>Catch %</t>
  </si>
  <si>
    <t>Toss &amp; Catch</t>
  </si>
  <si>
    <t>Dog 2</t>
  </si>
  <si>
    <t>Human 2</t>
  </si>
  <si>
    <t>Team 2</t>
  </si>
  <si>
    <t>Overall 2</t>
  </si>
  <si>
    <t>FS2</t>
  </si>
  <si>
    <t>TOT</t>
  </si>
  <si>
    <t>Catch % 2</t>
  </si>
  <si>
    <t>RD1</t>
  </si>
  <si>
    <t>RD2</t>
  </si>
  <si>
    <t>Intermediate Toss &amp; Catch Division</t>
  </si>
  <si>
    <t>Rank</t>
  </si>
  <si>
    <t>Small Dog Division</t>
  </si>
  <si>
    <t>Throws Rd1</t>
  </si>
  <si>
    <t>Throws Rd2</t>
  </si>
  <si>
    <t>Ashley Whippet Invitational Series Qualifier (Open Overall)</t>
  </si>
  <si>
    <t>Ashley Whippet Invitational (Open Toss and Catch)</t>
  </si>
  <si>
    <t>Millersville, Maryland</t>
  </si>
  <si>
    <t>Max Rnd</t>
  </si>
  <si>
    <t>Max Rnd Throws</t>
  </si>
  <si>
    <t>Samantha Valle</t>
  </si>
  <si>
    <t>Valor</t>
  </si>
  <si>
    <t>Qs</t>
  </si>
  <si>
    <t>*</t>
  </si>
  <si>
    <t>Open Toss &amp; Catch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</si>
</sst>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&quot;$&quot;#,##0.00"/>
    <numFmt numFmtId="166" formatCode="0.0"/>
    <numFmt numFmtId="167" formatCode="0.0%"/>
    <numFmt numFmtId="168" formatCode="[$-409]mmmm\ d\,\ yyyy;@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i/>
      <sz val="8"/>
      <name val="Verdana"/>
      <family val="2"/>
    </font>
    <font>
      <b/>
      <i/>
      <sz val="12"/>
      <color rgb="FF000000"/>
      <name val="Verdana"/>
      <family val="2"/>
    </font>
    <font>
      <b/>
      <sz val="14"/>
      <name val="Verdana"/>
      <family val="2"/>
    </font>
    <font>
      <b/>
      <sz val="14"/>
      <color rgb="FFFFFFFF"/>
      <name val="Verdana"/>
      <family val="2"/>
    </font>
    <font>
      <b/>
      <sz val="14"/>
      <color rgb="FF000000"/>
      <name val="Inconsolata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3366FF"/>
        <bgColor rgb="FF3366FF"/>
      </patternFill>
    </fill>
    <fill>
      <patternFill patternType="solid">
        <fgColor rgb="FFFF0000"/>
        <bgColor rgb="FFFF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/>
  </cellStyleXfs>
  <cellXfs count="109">
    <xf numFmtId="0" fontId="0" fillId="0" borderId="0" xfId="0" applyFont="1" applyAlignment="1"/>
    <xf numFmtId="0" fontId="4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0" borderId="2" xfId="1" applyFont="1" applyBorder="1"/>
    <xf numFmtId="0" fontId="5" fillId="0" borderId="2" xfId="1" applyFont="1" applyBorder="1" applyAlignment="1">
      <alignment horizontal="center"/>
    </xf>
    <xf numFmtId="0" fontId="3" fillId="0" borderId="0" xfId="1" applyFont="1" applyAlignment="1"/>
    <xf numFmtId="0" fontId="7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6" fillId="0" borderId="2" xfId="1" applyFont="1" applyBorder="1" applyAlignment="1" applyProtection="1">
      <protection locked="0"/>
    </xf>
    <xf numFmtId="165" fontId="6" fillId="0" borderId="2" xfId="1" applyNumberFormat="1" applyFont="1" applyBorder="1" applyAlignment="1"/>
    <xf numFmtId="0" fontId="6" fillId="0" borderId="2" xfId="1" applyFont="1" applyBorder="1" applyAlignment="1"/>
    <xf numFmtId="165" fontId="6" fillId="0" borderId="2" xfId="1" applyNumberFormat="1" applyFont="1" applyBorder="1"/>
    <xf numFmtId="165" fontId="6" fillId="4" borderId="2" xfId="1" applyNumberFormat="1" applyFont="1" applyFill="1" applyBorder="1"/>
    <xf numFmtId="165" fontId="6" fillId="5" borderId="2" xfId="1" applyNumberFormat="1" applyFont="1" applyFill="1" applyBorder="1"/>
    <xf numFmtId="165" fontId="6" fillId="5" borderId="0" xfId="1" applyNumberFormat="1" applyFont="1" applyFill="1" applyBorder="1"/>
    <xf numFmtId="165" fontId="6" fillId="0" borderId="3" xfId="1" applyNumberFormat="1" applyFont="1" applyBorder="1"/>
    <xf numFmtId="165" fontId="6" fillId="4" borderId="0" xfId="1" applyNumberFormat="1" applyFont="1" applyFill="1"/>
    <xf numFmtId="0" fontId="3" fillId="0" borderId="0" xfId="1" applyFont="1" applyAlignment="1"/>
    <xf numFmtId="165" fontId="6" fillId="2" borderId="0" xfId="1" applyNumberFormat="1" applyFont="1" applyFill="1"/>
    <xf numFmtId="0" fontId="6" fillId="0" borderId="0" xfId="1" applyFont="1"/>
    <xf numFmtId="0" fontId="3" fillId="0" borderId="0" xfId="1" applyFont="1" applyFill="1" applyAlignment="1"/>
    <xf numFmtId="0" fontId="2" fillId="0" borderId="9" xfId="1" applyFont="1" applyBorder="1"/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6" fillId="3" borderId="8" xfId="1" applyFont="1" applyFill="1" applyBorder="1" applyAlignment="1">
      <alignment horizontal="left" vertical="center" wrapText="1"/>
    </xf>
    <xf numFmtId="166" fontId="6" fillId="0" borderId="8" xfId="1" applyNumberFormat="1" applyFont="1" applyBorder="1" applyAlignment="1">
      <alignment horizontal="center" vertical="center" wrapText="1"/>
    </xf>
    <xf numFmtId="166" fontId="6" fillId="0" borderId="8" xfId="1" applyNumberFormat="1" applyFont="1" applyBorder="1" applyAlignment="1">
      <alignment vertical="center" wrapText="1"/>
    </xf>
    <xf numFmtId="9" fontId="6" fillId="0" borderId="8" xfId="1" applyNumberFormat="1" applyFont="1" applyBorder="1" applyAlignment="1">
      <alignment vertical="center" wrapText="1"/>
    </xf>
    <xf numFmtId="0" fontId="3" fillId="0" borderId="0" xfId="1" applyFont="1" applyFill="1" applyBorder="1" applyAlignment="1"/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Continuous" vertical="center"/>
    </xf>
    <xf numFmtId="0" fontId="7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12" fillId="8" borderId="3" xfId="1" applyFont="1" applyFill="1" applyBorder="1" applyAlignment="1">
      <alignment horizontal="centerContinuous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166" fontId="7" fillId="0" borderId="8" xfId="1" applyNumberFormat="1" applyFont="1" applyBorder="1" applyAlignment="1">
      <alignment vertical="center" wrapText="1"/>
    </xf>
    <xf numFmtId="0" fontId="6" fillId="3" borderId="12" xfId="1" applyFont="1" applyFill="1" applyBorder="1" applyAlignment="1">
      <alignment horizontal="center" vertical="center" wrapText="1"/>
    </xf>
    <xf numFmtId="1" fontId="6" fillId="0" borderId="12" xfId="1" applyNumberFormat="1" applyFont="1" applyBorder="1" applyAlignment="1">
      <alignment horizontal="center" vertical="center" wrapText="1"/>
    </xf>
    <xf numFmtId="0" fontId="12" fillId="7" borderId="13" xfId="1" applyFont="1" applyFill="1" applyBorder="1" applyAlignment="1">
      <alignment horizontal="centerContinuous" vertical="center"/>
    </xf>
    <xf numFmtId="0" fontId="11" fillId="0" borderId="0" xfId="1" applyFont="1" applyBorder="1" applyAlignment="1">
      <alignment horizontal="centerContinuous" vertical="center" wrapText="1"/>
    </xf>
    <xf numFmtId="0" fontId="2" fillId="0" borderId="0" xfId="1" applyFont="1" applyBorder="1" applyAlignment="1">
      <alignment horizontal="centerContinuous"/>
    </xf>
    <xf numFmtId="0" fontId="12" fillId="8" borderId="15" xfId="1" applyFont="1" applyFill="1" applyBorder="1" applyAlignment="1">
      <alignment horizontal="centerContinuous" vertical="center" wrapText="1"/>
    </xf>
    <xf numFmtId="168" fontId="11" fillId="0" borderId="0" xfId="1" applyNumberFormat="1" applyFont="1" applyBorder="1" applyAlignment="1">
      <alignment horizontal="centerContinuous" vertical="center" wrapText="1"/>
    </xf>
    <xf numFmtId="0" fontId="2" fillId="0" borderId="9" xfId="1" applyFont="1" applyBorder="1"/>
    <xf numFmtId="0" fontId="2" fillId="0" borderId="10" xfId="1" applyFont="1" applyBorder="1"/>
    <xf numFmtId="1" fontId="6" fillId="0" borderId="12" xfId="1" applyNumberFormat="1" applyFont="1" applyBorder="1" applyAlignment="1">
      <alignment horizontal="center" vertical="center"/>
    </xf>
    <xf numFmtId="0" fontId="12" fillId="8" borderId="13" xfId="1" applyFont="1" applyFill="1" applyBorder="1" applyAlignment="1">
      <alignment horizontal="centerContinuous" vertical="center" wrapText="1"/>
    </xf>
    <xf numFmtId="0" fontId="2" fillId="0" borderId="0" xfId="1" applyFont="1" applyBorder="1"/>
    <xf numFmtId="166" fontId="7" fillId="0" borderId="12" xfId="1" applyNumberFormat="1" applyFont="1" applyBorder="1" applyAlignment="1">
      <alignment vertical="center" wrapText="1"/>
    </xf>
    <xf numFmtId="0" fontId="3" fillId="0" borderId="0" xfId="1" applyFont="1" applyFill="1" applyBorder="1" applyAlignment="1"/>
    <xf numFmtId="0" fontId="3" fillId="0" borderId="0" xfId="1" applyFont="1" applyAlignment="1"/>
    <xf numFmtId="166" fontId="6" fillId="0" borderId="13" xfId="1" applyNumberFormat="1" applyFont="1" applyBorder="1" applyAlignment="1">
      <alignment vertical="center" wrapText="1"/>
    </xf>
    <xf numFmtId="166" fontId="6" fillId="0" borderId="12" xfId="1" applyNumberFormat="1" applyFont="1" applyBorder="1" applyAlignment="1">
      <alignment vertical="center" wrapText="1"/>
    </xf>
    <xf numFmtId="167" fontId="6" fillId="0" borderId="8" xfId="1" applyNumberFormat="1" applyFont="1" applyBorder="1" applyAlignment="1">
      <alignment vertical="center" wrapText="1"/>
    </xf>
    <xf numFmtId="167" fontId="6" fillId="0" borderId="12" xfId="1" applyNumberFormat="1" applyFont="1" applyBorder="1" applyAlignment="1">
      <alignment vertical="center" wrapText="1"/>
    </xf>
    <xf numFmtId="166" fontId="6" fillId="0" borderId="9" xfId="1" applyNumberFormat="1" applyFont="1" applyBorder="1" applyAlignment="1">
      <alignment horizontal="center" vertical="center" wrapText="1"/>
    </xf>
    <xf numFmtId="167" fontId="6" fillId="0" borderId="13" xfId="1" applyNumberFormat="1" applyFont="1" applyBorder="1" applyAlignment="1">
      <alignment vertical="center" wrapText="1"/>
    </xf>
    <xf numFmtId="0" fontId="6" fillId="3" borderId="13" xfId="1" applyFont="1" applyFill="1" applyBorder="1" applyAlignment="1">
      <alignment horizontal="left" vertical="center" wrapText="1"/>
    </xf>
    <xf numFmtId="166" fontId="6" fillId="0" borderId="13" xfId="1" applyNumberFormat="1" applyFont="1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center" vertical="center" wrapText="1"/>
    </xf>
    <xf numFmtId="166" fontId="7" fillId="0" borderId="13" xfId="1" applyNumberFormat="1" applyFont="1" applyBorder="1" applyAlignment="1">
      <alignment vertical="center" wrapText="1"/>
    </xf>
    <xf numFmtId="0" fontId="6" fillId="3" borderId="12" xfId="1" applyFont="1" applyFill="1" applyBorder="1" applyAlignment="1">
      <alignment vertical="center" wrapText="1"/>
    </xf>
    <xf numFmtId="166" fontId="6" fillId="0" borderId="12" xfId="1" applyNumberFormat="1" applyFont="1" applyBorder="1" applyAlignment="1">
      <alignment vertical="center"/>
    </xf>
    <xf numFmtId="1" fontId="6" fillId="0" borderId="12" xfId="1" applyNumberFormat="1" applyFont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166" fontId="13" fillId="0" borderId="12" xfId="1" applyNumberFormat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/>
    <xf numFmtId="0" fontId="4" fillId="4" borderId="6" xfId="1" applyFont="1" applyFill="1" applyBorder="1" applyAlignment="1">
      <alignment horizontal="center" vertical="center" wrapText="1"/>
    </xf>
    <xf numFmtId="0" fontId="2" fillId="0" borderId="7" xfId="1" applyFont="1" applyBorder="1"/>
    <xf numFmtId="0" fontId="8" fillId="2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0" fontId="3" fillId="0" borderId="0" xfId="1" applyFont="1" applyAlignment="1"/>
    <xf numFmtId="0" fontId="6" fillId="0" borderId="8" xfId="1" applyFont="1" applyFill="1" applyBorder="1" applyAlignment="1">
      <alignment vertical="center" wrapText="1"/>
    </xf>
    <xf numFmtId="166" fontId="6" fillId="0" borderId="8" xfId="1" applyNumberFormat="1" applyFont="1" applyFill="1" applyBorder="1" applyAlignment="1">
      <alignment vertical="center" wrapText="1"/>
    </xf>
    <xf numFmtId="1" fontId="6" fillId="0" borderId="8" xfId="1" applyNumberFormat="1" applyFont="1" applyFill="1" applyBorder="1" applyAlignment="1">
      <alignment vertical="center"/>
    </xf>
    <xf numFmtId="166" fontId="7" fillId="0" borderId="6" xfId="1" applyNumberFormat="1" applyFont="1" applyFill="1" applyBorder="1" applyAlignment="1">
      <alignment vertical="center" wrapText="1"/>
    </xf>
    <xf numFmtId="1" fontId="6" fillId="0" borderId="13" xfId="1" applyNumberFormat="1" applyFont="1" applyFill="1" applyBorder="1" applyAlignment="1">
      <alignment vertical="center"/>
    </xf>
    <xf numFmtId="1" fontId="6" fillId="0" borderId="12" xfId="1" applyNumberFormat="1" applyFont="1" applyFill="1" applyBorder="1" applyAlignment="1">
      <alignment horizontal="center" vertical="center"/>
    </xf>
    <xf numFmtId="166" fontId="6" fillId="0" borderId="8" xfId="1" applyNumberFormat="1" applyFont="1" applyFill="1" applyBorder="1" applyAlignment="1">
      <alignment vertical="center"/>
    </xf>
    <xf numFmtId="1" fontId="6" fillId="0" borderId="11" xfId="1" applyNumberFormat="1" applyFont="1" applyFill="1" applyBorder="1" applyAlignment="1">
      <alignment horizontal="center" vertical="center"/>
    </xf>
    <xf numFmtId="166" fontId="7" fillId="0" borderId="8" xfId="1" applyNumberFormat="1" applyFont="1" applyFill="1" applyBorder="1" applyAlignment="1">
      <alignment vertical="center"/>
    </xf>
    <xf numFmtId="166" fontId="6" fillId="0" borderId="1" xfId="1" applyNumberFormat="1" applyFont="1" applyFill="1" applyBorder="1" applyAlignment="1">
      <alignment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left" vertical="center" wrapText="1"/>
    </xf>
    <xf numFmtId="166" fontId="7" fillId="0" borderId="6" xfId="1" applyNumberFormat="1" applyFont="1" applyFill="1" applyBorder="1" applyAlignment="1">
      <alignment vertical="center"/>
    </xf>
    <xf numFmtId="166" fontId="6" fillId="0" borderId="16" xfId="1" applyNumberFormat="1" applyFont="1" applyFill="1" applyBorder="1" applyAlignment="1">
      <alignment vertical="center"/>
    </xf>
    <xf numFmtId="166" fontId="6" fillId="0" borderId="6" xfId="1" applyNumberFormat="1" applyFont="1" applyFill="1" applyBorder="1" applyAlignment="1">
      <alignment vertical="center"/>
    </xf>
    <xf numFmtId="166" fontId="6" fillId="0" borderId="8" xfId="1" applyNumberFormat="1" applyFont="1" applyFill="1" applyBorder="1" applyAlignment="1">
      <alignment horizontal="center" vertical="center" wrapText="1"/>
    </xf>
    <xf numFmtId="167" fontId="6" fillId="0" borderId="8" xfId="1" applyNumberFormat="1" applyFont="1" applyFill="1" applyBorder="1" applyAlignment="1">
      <alignment vertical="center" wrapText="1"/>
    </xf>
    <xf numFmtId="9" fontId="6" fillId="0" borderId="8" xfId="1" applyNumberFormat="1" applyFont="1" applyFill="1" applyBorder="1" applyAlignment="1">
      <alignment vertical="center" wrapText="1"/>
    </xf>
    <xf numFmtId="166" fontId="7" fillId="0" borderId="11" xfId="1" applyNumberFormat="1" applyFont="1" applyFill="1" applyBorder="1" applyAlignment="1">
      <alignment vertical="center" wrapText="1"/>
    </xf>
    <xf numFmtId="1" fontId="6" fillId="0" borderId="11" xfId="1" applyNumberFormat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166" fontId="6" fillId="0" borderId="12" xfId="1" applyNumberFormat="1" applyFont="1" applyFill="1" applyBorder="1" applyAlignment="1">
      <alignment horizontal="center" vertical="center" wrapText="1"/>
    </xf>
    <xf numFmtId="166" fontId="6" fillId="0" borderId="12" xfId="1" applyNumberFormat="1" applyFont="1" applyFill="1" applyBorder="1" applyAlignment="1">
      <alignment vertical="center" wrapText="1"/>
    </xf>
    <xf numFmtId="167" fontId="6" fillId="0" borderId="12" xfId="1" applyNumberFormat="1" applyFont="1" applyFill="1" applyBorder="1" applyAlignment="1">
      <alignment vertical="center" wrapText="1"/>
    </xf>
    <xf numFmtId="9" fontId="6" fillId="0" borderId="12" xfId="1" applyNumberFormat="1" applyFont="1" applyFill="1" applyBorder="1" applyAlignment="1">
      <alignment vertical="center" wrapText="1"/>
    </xf>
    <xf numFmtId="166" fontId="7" fillId="0" borderId="12" xfId="1" applyNumberFormat="1" applyFont="1" applyFill="1" applyBorder="1" applyAlignment="1">
      <alignment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66" fontId="6" fillId="0" borderId="9" xfId="1" applyNumberFormat="1" applyFont="1" applyFill="1" applyBorder="1" applyAlignment="1">
      <alignment horizontal="center" vertical="center" wrapText="1"/>
    </xf>
    <xf numFmtId="166" fontId="7" fillId="0" borderId="8" xfId="1" applyNumberFormat="1" applyFont="1" applyFill="1" applyBorder="1" applyAlignment="1">
      <alignment vertical="center" wrapText="1"/>
    </xf>
    <xf numFmtId="0" fontId="6" fillId="0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31"/>
  <sheetViews>
    <sheetView workbookViewId="0">
      <selection activeCell="D28" sqref="D28"/>
    </sheetView>
  </sheetViews>
  <sheetFormatPr defaultColWidth="14.44140625" defaultRowHeight="15" customHeight="1" x14ac:dyDescent="0.25"/>
  <cols>
    <col min="1" max="1" width="12.33203125" style="5" customWidth="1"/>
    <col min="2" max="2" width="31.44140625" style="5" customWidth="1"/>
    <col min="3" max="3" width="11" style="5" customWidth="1"/>
    <col min="4" max="4" width="25.44140625" style="5" customWidth="1"/>
    <col min="5" max="7" width="13.44140625" style="5" customWidth="1"/>
    <col min="8" max="8" width="18.44140625" style="5" customWidth="1"/>
    <col min="9" max="16384" width="14.44140625" style="5"/>
  </cols>
  <sheetData>
    <row r="1" spans="1:8" ht="15.75" customHeight="1" x14ac:dyDescent="0.25">
      <c r="A1" s="1"/>
      <c r="B1" s="2" t="s">
        <v>19</v>
      </c>
      <c r="C1" s="3"/>
      <c r="D1" s="3"/>
      <c r="E1" s="4"/>
      <c r="F1" s="71" t="s">
        <v>20</v>
      </c>
      <c r="G1" s="72"/>
      <c r="H1" s="73"/>
    </row>
    <row r="2" spans="1:8" ht="57.75" customHeight="1" x14ac:dyDescent="0.25">
      <c r="A2" s="74" t="s">
        <v>21</v>
      </c>
      <c r="B2" s="6" t="s">
        <v>22</v>
      </c>
      <c r="C2" s="7" t="s">
        <v>23</v>
      </c>
      <c r="D2" s="7" t="s">
        <v>24</v>
      </c>
      <c r="E2" s="7" t="s">
        <v>25</v>
      </c>
      <c r="F2" s="7" t="s">
        <v>26</v>
      </c>
      <c r="G2" s="7" t="s">
        <v>27</v>
      </c>
      <c r="H2" s="8" t="s">
        <v>28</v>
      </c>
    </row>
    <row r="3" spans="1:8" ht="19.5" customHeight="1" x14ac:dyDescent="0.25">
      <c r="A3" s="75"/>
      <c r="B3" s="9" t="s">
        <v>29</v>
      </c>
      <c r="C3" s="76" t="s">
        <v>30</v>
      </c>
      <c r="D3" s="72"/>
      <c r="E3" s="72"/>
      <c r="F3" s="72"/>
      <c r="G3" s="72"/>
      <c r="H3" s="73"/>
    </row>
    <row r="4" spans="1:8" ht="15.75" customHeight="1" x14ac:dyDescent="0.25">
      <c r="A4" s="10" t="s">
        <v>31</v>
      </c>
      <c r="B4" s="11"/>
      <c r="C4" s="12">
        <v>20</v>
      </c>
      <c r="D4" s="13" t="s">
        <v>32</v>
      </c>
      <c r="E4" s="14">
        <f t="shared" ref="E4:E9" si="0">SUM(B4*C4)</f>
        <v>0</v>
      </c>
      <c r="F4" s="14">
        <f>SUM(E4*0.5)</f>
        <v>0</v>
      </c>
      <c r="G4" s="14">
        <f>SUM(E4*0.5)</f>
        <v>0</v>
      </c>
      <c r="H4" s="15"/>
    </row>
    <row r="5" spans="1:8" ht="15.75" customHeight="1" x14ac:dyDescent="0.25">
      <c r="A5" s="10" t="s">
        <v>31</v>
      </c>
      <c r="B5" s="11"/>
      <c r="C5" s="12">
        <v>20</v>
      </c>
      <c r="D5" s="13" t="s">
        <v>33</v>
      </c>
      <c r="E5" s="14">
        <f t="shared" si="0"/>
        <v>0</v>
      </c>
      <c r="F5" s="14">
        <f>SUM(E5*0.25)</f>
        <v>0</v>
      </c>
      <c r="G5" s="14">
        <f>SUM(E5*0.4)</f>
        <v>0</v>
      </c>
      <c r="H5" s="16">
        <f>SUM(E5*0.35)</f>
        <v>0</v>
      </c>
    </row>
    <row r="6" spans="1:8" ht="15.75" customHeight="1" x14ac:dyDescent="0.25">
      <c r="A6" s="10" t="s">
        <v>31</v>
      </c>
      <c r="B6" s="11"/>
      <c r="C6" s="12">
        <v>20</v>
      </c>
      <c r="D6" s="13" t="s">
        <v>34</v>
      </c>
      <c r="E6" s="14">
        <f t="shared" si="0"/>
        <v>0</v>
      </c>
      <c r="F6" s="14">
        <f>SUM(E6*0.5)</f>
        <v>0</v>
      </c>
      <c r="G6" s="14">
        <f>SUM(E6*0.5)</f>
        <v>0</v>
      </c>
      <c r="H6" s="17"/>
    </row>
    <row r="7" spans="1:8" ht="15.75" customHeight="1" x14ac:dyDescent="0.25">
      <c r="A7" s="10" t="s">
        <v>35</v>
      </c>
      <c r="B7" s="11"/>
      <c r="C7" s="12">
        <v>20</v>
      </c>
      <c r="D7" s="13" t="s">
        <v>36</v>
      </c>
      <c r="E7" s="14">
        <f t="shared" si="0"/>
        <v>0</v>
      </c>
      <c r="F7" s="14">
        <f>SUM(E7*0.5)</f>
        <v>0</v>
      </c>
      <c r="G7" s="18">
        <f>SUM(E7*0.5)</f>
        <v>0</v>
      </c>
      <c r="H7" s="19"/>
    </row>
    <row r="8" spans="1:8" ht="15.75" customHeight="1" x14ac:dyDescent="0.25">
      <c r="A8" s="10" t="s">
        <v>35</v>
      </c>
      <c r="B8" s="11"/>
      <c r="C8" s="12">
        <v>15</v>
      </c>
      <c r="D8" s="13" t="s">
        <v>37</v>
      </c>
      <c r="E8" s="14">
        <f t="shared" si="0"/>
        <v>0</v>
      </c>
      <c r="F8" s="14">
        <f t="shared" ref="F8:F9" si="1">SUM(E8*0.333333333333)</f>
        <v>0</v>
      </c>
      <c r="G8" s="18">
        <f t="shared" ref="G8:G9" si="2">SUM(E8*0.6666666666667)</f>
        <v>0</v>
      </c>
      <c r="H8" s="19"/>
    </row>
    <row r="9" spans="1:8" ht="15.75" customHeight="1" x14ac:dyDescent="0.25">
      <c r="A9" s="10" t="s">
        <v>35</v>
      </c>
      <c r="B9" s="11"/>
      <c r="C9" s="12">
        <v>15</v>
      </c>
      <c r="D9" s="13" t="s">
        <v>38</v>
      </c>
      <c r="E9" s="14">
        <f t="shared" si="0"/>
        <v>0</v>
      </c>
      <c r="F9" s="14">
        <f t="shared" si="1"/>
        <v>0</v>
      </c>
      <c r="G9" s="18">
        <f t="shared" si="2"/>
        <v>0</v>
      </c>
      <c r="H9" s="19"/>
    </row>
    <row r="10" spans="1:8" ht="15.75" customHeight="1" x14ac:dyDescent="0.3">
      <c r="A10" s="77" t="s">
        <v>39</v>
      </c>
      <c r="B10" s="78"/>
      <c r="C10" s="78"/>
      <c r="D10" s="78"/>
      <c r="E10" s="78"/>
      <c r="F10" s="78"/>
      <c r="G10" s="21">
        <f>SUM(G4:G9)</f>
        <v>0</v>
      </c>
      <c r="H10" s="22"/>
    </row>
    <row r="31" spans="3:3" ht="15" customHeight="1" x14ac:dyDescent="0.25">
      <c r="C31" s="23"/>
    </row>
  </sheetData>
  <mergeCells count="4">
    <mergeCell ref="F1:H1"/>
    <mergeCell ref="A2:A3"/>
    <mergeCell ref="C3:H3"/>
    <mergeCell ref="A10:F10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T886"/>
  <sheetViews>
    <sheetView tabSelected="1" topLeftCell="A4" workbookViewId="0">
      <pane xSplit="3" ySplit="3" topLeftCell="D7" activePane="bottomRight" state="frozen"/>
      <selection activeCell="A4" sqref="A4"/>
      <selection pane="topRight" activeCell="D4" sqref="D4"/>
      <selection pane="bottomLeft" activeCell="A7" sqref="A7"/>
      <selection pane="bottomRight" activeCell="A8" sqref="A8"/>
    </sheetView>
  </sheetViews>
  <sheetFormatPr defaultColWidth="14.44140625" defaultRowHeight="15" customHeight="1" x14ac:dyDescent="0.25"/>
  <cols>
    <col min="1" max="1" width="19.109375" style="5" bestFit="1" customWidth="1"/>
    <col min="2" max="2" width="12.44140625" style="5" bestFit="1" customWidth="1"/>
    <col min="3" max="3" width="5.21875" style="5" bestFit="1" customWidth="1"/>
    <col min="4" max="4" width="8.44140625" style="5" bestFit="1" customWidth="1"/>
    <col min="5" max="5" width="6.77734375" style="5" bestFit="1" customWidth="1"/>
    <col min="6" max="6" width="8.44140625" style="5" bestFit="1" customWidth="1"/>
    <col min="7" max="7" width="5.33203125" style="5" bestFit="1" customWidth="1"/>
    <col min="8" max="8" width="10" style="5" bestFit="1" customWidth="1"/>
    <col min="9" max="9" width="14.88671875" style="5" bestFit="1" customWidth="1"/>
    <col min="10" max="10" width="7.21875" style="5" bestFit="1" customWidth="1"/>
    <col min="11" max="11" width="10.44140625" style="5" bestFit="1" customWidth="1"/>
    <col min="12" max="12" width="8.77734375" style="5" bestFit="1" customWidth="1"/>
    <col min="13" max="13" width="10.44140625" style="5" bestFit="1" customWidth="1"/>
    <col min="14" max="14" width="10" style="5" bestFit="1" customWidth="1"/>
    <col min="15" max="15" width="5.33203125" style="5" bestFit="1" customWidth="1"/>
    <col min="16" max="16" width="5.6640625" style="5" bestFit="1" customWidth="1"/>
    <col min="17" max="17" width="6.21875" style="5" bestFit="1" customWidth="1"/>
    <col min="18" max="18" width="3.6640625" style="5" bestFit="1" customWidth="1"/>
    <col min="19" max="19" width="3.33203125" style="31" bestFit="1" customWidth="1"/>
    <col min="20" max="24" width="10.6640625" style="5" customWidth="1"/>
    <col min="25" max="16384" width="14.44140625" style="5"/>
  </cols>
  <sheetData>
    <row r="1" spans="1:20" ht="17.399999999999999" x14ac:dyDescent="0.25">
      <c r="A1" s="44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69"/>
    </row>
    <row r="2" spans="1:20" s="20" customFormat="1" ht="17.399999999999999" x14ac:dyDescent="0.25">
      <c r="A2" s="44" t="s">
        <v>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69"/>
    </row>
    <row r="3" spans="1:20" s="20" customFormat="1" ht="17.399999999999999" x14ac:dyDescent="0.25">
      <c r="A3" s="47">
        <v>44689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69"/>
    </row>
    <row r="4" spans="1:20" ht="25.5" customHeight="1" x14ac:dyDescent="0.25">
      <c r="A4" s="43" t="s">
        <v>40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54"/>
    </row>
    <row r="5" spans="1:20" s="20" customFormat="1" ht="17.399999999999999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S5" s="54"/>
    </row>
    <row r="6" spans="1:20" ht="24" customHeight="1" x14ac:dyDescent="0.25">
      <c r="A6" s="35" t="s">
        <v>41</v>
      </c>
      <c r="B6" s="35" t="s">
        <v>42</v>
      </c>
      <c r="C6" s="35" t="s">
        <v>43</v>
      </c>
      <c r="D6" s="35" t="s">
        <v>44</v>
      </c>
      <c r="E6" s="35" t="s">
        <v>45</v>
      </c>
      <c r="F6" s="36" t="s">
        <v>46</v>
      </c>
      <c r="G6" s="35" t="s">
        <v>47</v>
      </c>
      <c r="H6" s="36" t="s">
        <v>48</v>
      </c>
      <c r="I6" s="35" t="s">
        <v>49</v>
      </c>
      <c r="J6" s="35" t="s">
        <v>50</v>
      </c>
      <c r="K6" s="35" t="s">
        <v>51</v>
      </c>
      <c r="L6" s="35" t="s">
        <v>52</v>
      </c>
      <c r="M6" s="36" t="s">
        <v>53</v>
      </c>
      <c r="N6" s="36" t="s">
        <v>48</v>
      </c>
      <c r="O6" s="35" t="s">
        <v>54</v>
      </c>
      <c r="P6" s="39" t="s">
        <v>55</v>
      </c>
      <c r="Q6" s="35" t="s">
        <v>60</v>
      </c>
      <c r="R6" s="35" t="s">
        <v>71</v>
      </c>
      <c r="S6" s="5"/>
    </row>
    <row r="7" spans="1:20" ht="16.5" customHeight="1" x14ac:dyDescent="0.55000000000000004">
      <c r="A7" s="62" t="s">
        <v>11</v>
      </c>
      <c r="B7" s="62" t="s">
        <v>12</v>
      </c>
      <c r="C7" s="63">
        <v>9.5</v>
      </c>
      <c r="D7" s="63">
        <v>9</v>
      </c>
      <c r="E7" s="63">
        <v>9</v>
      </c>
      <c r="F7" s="63">
        <v>8.6999999999999993</v>
      </c>
      <c r="G7" s="57">
        <f t="shared" ref="G7:G9" si="0">IF(C7="","",C7+D7+E7+F7)</f>
        <v>36.200000000000003</v>
      </c>
      <c r="H7" s="59">
        <v>0.78800000000000003</v>
      </c>
      <c r="I7" s="64">
        <v>9</v>
      </c>
      <c r="J7" s="63">
        <v>10</v>
      </c>
      <c r="K7" s="63">
        <v>9</v>
      </c>
      <c r="L7" s="63">
        <v>9</v>
      </c>
      <c r="M7" s="63">
        <v>9.1999999999999993</v>
      </c>
      <c r="N7" s="61">
        <v>0.81299999999999994</v>
      </c>
      <c r="O7" s="56">
        <f t="shared" ref="O7:O9" si="1">IF(J7="","",J7+K7+L7+M7)</f>
        <v>37.200000000000003</v>
      </c>
      <c r="P7" s="65">
        <f t="shared" ref="P7:P9" si="2">IFERROR(IF(G7="","",G7+I7+O7),"")</f>
        <v>82.4</v>
      </c>
      <c r="Q7" s="41">
        <f>IF(P7="","",RANK(P7,P$7:P$9)+SUMPRODUCT((P$7:P$9=P7)*(H7&lt;H$7:H$9)))</f>
        <v>1</v>
      </c>
      <c r="R7" s="70" t="s">
        <v>72</v>
      </c>
      <c r="S7" s="5"/>
    </row>
    <row r="8" spans="1:20" ht="16.5" customHeight="1" x14ac:dyDescent="0.55000000000000004">
      <c r="A8" s="90" t="s">
        <v>69</v>
      </c>
      <c r="B8" s="90" t="s">
        <v>70</v>
      </c>
      <c r="C8" s="94">
        <v>9</v>
      </c>
      <c r="D8" s="94">
        <v>9</v>
      </c>
      <c r="E8" s="94">
        <v>9</v>
      </c>
      <c r="F8" s="94">
        <v>8.3000000000000007</v>
      </c>
      <c r="G8" s="101">
        <f t="shared" si="0"/>
        <v>35.299999999999997</v>
      </c>
      <c r="H8" s="102">
        <v>0.75800000000000001</v>
      </c>
      <c r="I8" s="106">
        <v>5.5</v>
      </c>
      <c r="J8" s="94">
        <v>9</v>
      </c>
      <c r="K8" s="94">
        <v>9</v>
      </c>
      <c r="L8" s="94">
        <v>9</v>
      </c>
      <c r="M8" s="94">
        <v>8.5</v>
      </c>
      <c r="N8" s="95">
        <v>0.77400000000000002</v>
      </c>
      <c r="O8" s="80">
        <f t="shared" si="1"/>
        <v>35.5</v>
      </c>
      <c r="P8" s="107">
        <f t="shared" si="2"/>
        <v>76.3</v>
      </c>
      <c r="Q8" s="108">
        <f>IF(P8="","",RANK(P8,P$7:P$9)+SUMPRODUCT((P$7:P$9=P8)*(H8&lt;H$7:H$9)))</f>
        <v>2</v>
      </c>
      <c r="R8" s="70" t="s">
        <v>72</v>
      </c>
      <c r="S8" s="5"/>
    </row>
    <row r="9" spans="1:20" ht="16.5" customHeight="1" x14ac:dyDescent="0.55000000000000004">
      <c r="A9" s="27" t="s">
        <v>15</v>
      </c>
      <c r="B9" s="27" t="s">
        <v>16</v>
      </c>
      <c r="C9" s="28">
        <v>8</v>
      </c>
      <c r="D9" s="28">
        <v>7.5</v>
      </c>
      <c r="E9" s="28">
        <v>7.5</v>
      </c>
      <c r="F9" s="28">
        <v>7.7</v>
      </c>
      <c r="G9" s="57">
        <f t="shared" si="0"/>
        <v>30.7</v>
      </c>
      <c r="H9" s="59">
        <v>0.69199999999999995</v>
      </c>
      <c r="I9" s="60">
        <v>7.5</v>
      </c>
      <c r="J9" s="28">
        <v>8.5</v>
      </c>
      <c r="K9" s="28">
        <v>8.5</v>
      </c>
      <c r="L9" s="28">
        <v>8.5</v>
      </c>
      <c r="M9" s="28">
        <v>8.3000000000000007</v>
      </c>
      <c r="N9" s="58">
        <v>0.77800000000000002</v>
      </c>
      <c r="O9" s="29">
        <f t="shared" si="1"/>
        <v>33.799999999999997</v>
      </c>
      <c r="P9" s="40">
        <f t="shared" si="2"/>
        <v>72</v>
      </c>
      <c r="Q9" s="41">
        <f>IF(P9="","",RANK(P9,P$7:P$9)+SUMPRODUCT((P$7:P$9=P9)*(H9&lt;H$7:H$9)))</f>
        <v>3</v>
      </c>
      <c r="R9" s="70" t="s">
        <v>72</v>
      </c>
      <c r="S9" s="5"/>
    </row>
    <row r="10" spans="1:20" ht="12" customHeight="1" x14ac:dyDescent="0.25"/>
    <row r="11" spans="1:20" ht="17.399999999999999" x14ac:dyDescent="0.25">
      <c r="A11" s="43" t="s">
        <v>61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54"/>
      <c r="T11" s="55"/>
    </row>
    <row r="12" spans="1:20" ht="17.399999999999999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55"/>
    </row>
    <row r="13" spans="1:20" ht="12" customHeight="1" x14ac:dyDescent="0.25">
      <c r="A13" s="25" t="s">
        <v>41</v>
      </c>
      <c r="B13" s="25" t="s">
        <v>42</v>
      </c>
      <c r="C13" s="25" t="s">
        <v>43</v>
      </c>
      <c r="D13" s="25" t="s">
        <v>44</v>
      </c>
      <c r="E13" s="25" t="s">
        <v>45</v>
      </c>
      <c r="F13" s="26" t="s">
        <v>46</v>
      </c>
      <c r="G13" s="25" t="s">
        <v>47</v>
      </c>
      <c r="H13" s="26" t="s">
        <v>48</v>
      </c>
      <c r="I13" s="25" t="s">
        <v>49</v>
      </c>
      <c r="J13" s="25" t="s">
        <v>50</v>
      </c>
      <c r="K13" s="25" t="s">
        <v>51</v>
      </c>
      <c r="L13" s="25" t="s">
        <v>52</v>
      </c>
      <c r="M13" s="26" t="s">
        <v>53</v>
      </c>
      <c r="N13" s="26" t="s">
        <v>56</v>
      </c>
      <c r="O13" s="32" t="s">
        <v>54</v>
      </c>
      <c r="P13" s="35" t="s">
        <v>55</v>
      </c>
      <c r="Q13" s="35" t="s">
        <v>60</v>
      </c>
      <c r="R13" s="35" t="s">
        <v>71</v>
      </c>
      <c r="S13" s="5"/>
    </row>
    <row r="14" spans="1:20" ht="20.399999999999999" x14ac:dyDescent="0.55000000000000004">
      <c r="A14" s="27" t="s">
        <v>4</v>
      </c>
      <c r="B14" s="27" t="s">
        <v>6</v>
      </c>
      <c r="C14" s="28">
        <v>7.5</v>
      </c>
      <c r="D14" s="28">
        <v>7</v>
      </c>
      <c r="E14" s="28">
        <v>7</v>
      </c>
      <c r="F14" s="28">
        <v>6.8</v>
      </c>
      <c r="G14" s="29">
        <f>IF(C14="","",C14+D14+E14+F14)</f>
        <v>28.3</v>
      </c>
      <c r="H14" s="58">
        <v>0.59099999999999997</v>
      </c>
      <c r="I14" s="29">
        <v>6</v>
      </c>
      <c r="J14" s="29"/>
      <c r="K14" s="29"/>
      <c r="L14" s="29"/>
      <c r="M14" s="29"/>
      <c r="N14" s="30"/>
      <c r="O14" s="29"/>
      <c r="P14" s="65">
        <f>IFERROR(IF(G14="","",G14+I14+O14),"")</f>
        <v>34.299999999999997</v>
      </c>
      <c r="Q14" s="42">
        <v>1</v>
      </c>
      <c r="R14" s="70" t="s">
        <v>72</v>
      </c>
      <c r="S14" s="5"/>
    </row>
    <row r="15" spans="1:20" ht="20.399999999999999" x14ac:dyDescent="0.55000000000000004">
      <c r="A15" s="90" t="s">
        <v>7</v>
      </c>
      <c r="B15" s="90" t="s">
        <v>8</v>
      </c>
      <c r="C15" s="94">
        <v>7</v>
      </c>
      <c r="D15" s="94">
        <v>6.5</v>
      </c>
      <c r="E15" s="94">
        <v>6.5</v>
      </c>
      <c r="F15" s="94">
        <v>6.8</v>
      </c>
      <c r="G15" s="80">
        <f>IF(C15="","",C15+D15+E15+F15)</f>
        <v>26.8</v>
      </c>
      <c r="H15" s="95">
        <v>0.63200000000000001</v>
      </c>
      <c r="I15" s="80">
        <v>5.5</v>
      </c>
      <c r="J15" s="80"/>
      <c r="K15" s="80"/>
      <c r="L15" s="80"/>
      <c r="M15" s="80"/>
      <c r="N15" s="96"/>
      <c r="O15" s="80"/>
      <c r="P15" s="97">
        <f>IFERROR(IF(G15="","",G15+I15+O15),"")</f>
        <v>32.299999999999997</v>
      </c>
      <c r="Q15" s="98">
        <v>2</v>
      </c>
      <c r="R15" s="70" t="s">
        <v>72</v>
      </c>
      <c r="S15" s="5"/>
    </row>
    <row r="16" spans="1:20" ht="20.399999999999999" x14ac:dyDescent="0.55000000000000004">
      <c r="A16" s="99" t="s">
        <v>13</v>
      </c>
      <c r="B16" s="99" t="s">
        <v>14</v>
      </c>
      <c r="C16" s="100">
        <v>7</v>
      </c>
      <c r="D16" s="100">
        <v>6.5</v>
      </c>
      <c r="E16" s="100">
        <v>6</v>
      </c>
      <c r="F16" s="100">
        <v>6.2</v>
      </c>
      <c r="G16" s="101">
        <f>IF(C16="","",C16+D16+E16+F16)</f>
        <v>25.7</v>
      </c>
      <c r="H16" s="102">
        <v>0.42899999999999999</v>
      </c>
      <c r="I16" s="101">
        <v>2</v>
      </c>
      <c r="J16" s="101"/>
      <c r="K16" s="101"/>
      <c r="L16" s="101"/>
      <c r="M16" s="101"/>
      <c r="N16" s="103"/>
      <c r="O16" s="101"/>
      <c r="P16" s="104">
        <f>IFERROR(IF(G16="","",G16+I16+O16),"")</f>
        <v>27.7</v>
      </c>
      <c r="Q16" s="105">
        <v>3</v>
      </c>
      <c r="R16" s="70" t="s">
        <v>72</v>
      </c>
      <c r="S16" s="5"/>
    </row>
    <row r="17" spans="19:19" ht="12" customHeight="1" x14ac:dyDescent="0.25">
      <c r="S17" s="5"/>
    </row>
    <row r="18" spans="19:19" ht="12" customHeight="1" x14ac:dyDescent="0.25">
      <c r="S18" s="5"/>
    </row>
    <row r="19" spans="19:19" ht="12" customHeight="1" x14ac:dyDescent="0.25">
      <c r="S19" s="5"/>
    </row>
    <row r="20" spans="19:19" ht="12" customHeight="1" x14ac:dyDescent="0.25">
      <c r="S20" s="5"/>
    </row>
    <row r="21" spans="19:19" ht="12" customHeight="1" x14ac:dyDescent="0.25">
      <c r="S21" s="5"/>
    </row>
    <row r="22" spans="19:19" ht="12" customHeight="1" x14ac:dyDescent="0.25">
      <c r="S22" s="5"/>
    </row>
    <row r="23" spans="19:19" ht="12" customHeight="1" x14ac:dyDescent="0.25">
      <c r="S23" s="5"/>
    </row>
    <row r="24" spans="19:19" ht="12" customHeight="1" x14ac:dyDescent="0.25">
      <c r="S24" s="5"/>
    </row>
    <row r="25" spans="19:19" ht="12" customHeight="1" x14ac:dyDescent="0.25">
      <c r="S25" s="5"/>
    </row>
    <row r="26" spans="19:19" ht="12" customHeight="1" x14ac:dyDescent="0.25">
      <c r="S26" s="5"/>
    </row>
    <row r="27" spans="19:19" ht="12" customHeight="1" x14ac:dyDescent="0.25">
      <c r="S27" s="5"/>
    </row>
    <row r="28" spans="19:19" ht="12" customHeight="1" x14ac:dyDescent="0.25">
      <c r="S28" s="5"/>
    </row>
    <row r="29" spans="19:19" ht="12" customHeight="1" x14ac:dyDescent="0.25">
      <c r="S29" s="5"/>
    </row>
    <row r="30" spans="19:19" ht="12" customHeight="1" x14ac:dyDescent="0.25">
      <c r="S30" s="5"/>
    </row>
    <row r="31" spans="19:19" ht="12" customHeight="1" x14ac:dyDescent="0.25">
      <c r="S31" s="5"/>
    </row>
    <row r="32" spans="19:19" ht="12" customHeight="1" x14ac:dyDescent="0.25">
      <c r="S32" s="5"/>
    </row>
    <row r="33" spans="19:19" ht="12" customHeight="1" x14ac:dyDescent="0.25">
      <c r="S33" s="5"/>
    </row>
    <row r="34" spans="19:19" ht="12" customHeight="1" x14ac:dyDescent="0.25">
      <c r="S34" s="5"/>
    </row>
    <row r="35" spans="19:19" ht="12" customHeight="1" x14ac:dyDescent="0.25">
      <c r="S35" s="5"/>
    </row>
    <row r="36" spans="19:19" ht="12" customHeight="1" x14ac:dyDescent="0.25">
      <c r="S36" s="5"/>
    </row>
    <row r="37" spans="19:19" ht="12" customHeight="1" x14ac:dyDescent="0.25">
      <c r="S37" s="5"/>
    </row>
    <row r="38" spans="19:19" ht="12" customHeight="1" x14ac:dyDescent="0.25">
      <c r="S38" s="5"/>
    </row>
    <row r="39" spans="19:19" ht="12" customHeight="1" x14ac:dyDescent="0.25">
      <c r="S39" s="5"/>
    </row>
    <row r="40" spans="19:19" ht="12" customHeight="1" x14ac:dyDescent="0.25">
      <c r="S40" s="5"/>
    </row>
    <row r="41" spans="19:19" ht="12" customHeight="1" x14ac:dyDescent="0.25">
      <c r="S41" s="5"/>
    </row>
    <row r="42" spans="19:19" ht="12" customHeight="1" x14ac:dyDescent="0.25">
      <c r="S42" s="5"/>
    </row>
    <row r="43" spans="19:19" ht="12" customHeight="1" x14ac:dyDescent="0.25">
      <c r="S43" s="5"/>
    </row>
    <row r="44" spans="19:19" ht="12" customHeight="1" x14ac:dyDescent="0.25">
      <c r="S44" s="5"/>
    </row>
    <row r="45" spans="19:19" ht="12" customHeight="1" x14ac:dyDescent="0.25">
      <c r="S45" s="5"/>
    </row>
    <row r="46" spans="19:19" ht="12" customHeight="1" x14ac:dyDescent="0.25">
      <c r="S46" s="5"/>
    </row>
    <row r="47" spans="19:19" ht="12" customHeight="1" x14ac:dyDescent="0.25">
      <c r="S47" s="5"/>
    </row>
    <row r="48" spans="19:19" ht="12" customHeight="1" x14ac:dyDescent="0.25">
      <c r="S48" s="5"/>
    </row>
    <row r="49" spans="19:19" ht="12" customHeight="1" x14ac:dyDescent="0.25">
      <c r="S49" s="5"/>
    </row>
    <row r="50" spans="19:19" ht="12" customHeight="1" x14ac:dyDescent="0.25">
      <c r="S50" s="5"/>
    </row>
    <row r="51" spans="19:19" ht="12" customHeight="1" x14ac:dyDescent="0.25">
      <c r="S51" s="5"/>
    </row>
    <row r="52" spans="19:19" ht="12" customHeight="1" x14ac:dyDescent="0.25">
      <c r="S52" s="5"/>
    </row>
    <row r="53" spans="19:19" ht="12" customHeight="1" x14ac:dyDescent="0.25">
      <c r="S53" s="5"/>
    </row>
    <row r="54" spans="19:19" ht="12" customHeight="1" x14ac:dyDescent="0.25">
      <c r="S54" s="5"/>
    </row>
    <row r="55" spans="19:19" ht="12" customHeight="1" x14ac:dyDescent="0.25">
      <c r="S55" s="5"/>
    </row>
    <row r="56" spans="19:19" ht="12" customHeight="1" x14ac:dyDescent="0.25">
      <c r="S56" s="5"/>
    </row>
    <row r="57" spans="19:19" ht="12" customHeight="1" x14ac:dyDescent="0.25">
      <c r="S57" s="5"/>
    </row>
    <row r="58" spans="19:19" ht="12" customHeight="1" x14ac:dyDescent="0.25">
      <c r="S58" s="5"/>
    </row>
    <row r="59" spans="19:19" ht="12" customHeight="1" x14ac:dyDescent="0.25">
      <c r="S59" s="5"/>
    </row>
    <row r="60" spans="19:19" ht="12" customHeight="1" x14ac:dyDescent="0.25">
      <c r="S60" s="5"/>
    </row>
    <row r="61" spans="19:19" ht="12" customHeight="1" x14ac:dyDescent="0.25">
      <c r="S61" s="5"/>
    </row>
    <row r="62" spans="19:19" ht="12" customHeight="1" x14ac:dyDescent="0.25">
      <c r="S62" s="5"/>
    </row>
    <row r="63" spans="19:19" ht="12" customHeight="1" x14ac:dyDescent="0.25">
      <c r="S63" s="5"/>
    </row>
    <row r="64" spans="19:19" ht="12" customHeight="1" x14ac:dyDescent="0.25">
      <c r="S64" s="5"/>
    </row>
    <row r="65" spans="19:19" ht="12" customHeight="1" x14ac:dyDescent="0.25">
      <c r="S65" s="5"/>
    </row>
    <row r="66" spans="19:19" ht="12" customHeight="1" x14ac:dyDescent="0.25">
      <c r="S66" s="5"/>
    </row>
    <row r="67" spans="19:19" ht="12" customHeight="1" x14ac:dyDescent="0.25">
      <c r="S67" s="5"/>
    </row>
    <row r="68" spans="19:19" ht="12" customHeight="1" x14ac:dyDescent="0.25">
      <c r="S68" s="5"/>
    </row>
    <row r="69" spans="19:19" ht="12" customHeight="1" x14ac:dyDescent="0.25">
      <c r="S69" s="5"/>
    </row>
    <row r="70" spans="19:19" ht="12" customHeight="1" x14ac:dyDescent="0.25">
      <c r="S70" s="5"/>
    </row>
    <row r="71" spans="19:19" ht="12" customHeight="1" x14ac:dyDescent="0.25">
      <c r="S71" s="5"/>
    </row>
    <row r="72" spans="19:19" ht="12" customHeight="1" x14ac:dyDescent="0.25">
      <c r="S72" s="5"/>
    </row>
    <row r="73" spans="19:19" ht="12" customHeight="1" x14ac:dyDescent="0.25">
      <c r="S73" s="5"/>
    </row>
    <row r="74" spans="19:19" ht="12" customHeight="1" x14ac:dyDescent="0.25">
      <c r="S74" s="5"/>
    </row>
    <row r="75" spans="19:19" ht="12" customHeight="1" x14ac:dyDescent="0.25">
      <c r="S75" s="5"/>
    </row>
    <row r="76" spans="19:19" ht="12" customHeight="1" x14ac:dyDescent="0.25">
      <c r="S76" s="5"/>
    </row>
    <row r="77" spans="19:19" ht="12" customHeight="1" x14ac:dyDescent="0.25">
      <c r="S77" s="5"/>
    </row>
    <row r="78" spans="19:19" ht="12" customHeight="1" x14ac:dyDescent="0.25">
      <c r="S78" s="5"/>
    </row>
    <row r="79" spans="19:19" ht="12" customHeight="1" x14ac:dyDescent="0.25">
      <c r="S79" s="5"/>
    </row>
    <row r="80" spans="19:19" ht="12" customHeight="1" x14ac:dyDescent="0.25">
      <c r="S80" s="5"/>
    </row>
    <row r="81" spans="19:19" ht="12" customHeight="1" x14ac:dyDescent="0.25">
      <c r="S81" s="5"/>
    </row>
    <row r="82" spans="19:19" ht="12" customHeight="1" x14ac:dyDescent="0.25">
      <c r="S82" s="5"/>
    </row>
    <row r="83" spans="19:19" ht="12" customHeight="1" x14ac:dyDescent="0.25">
      <c r="S83" s="5"/>
    </row>
    <row r="84" spans="19:19" ht="12" customHeight="1" x14ac:dyDescent="0.25">
      <c r="S84" s="5"/>
    </row>
    <row r="85" spans="19:19" ht="12" customHeight="1" x14ac:dyDescent="0.25">
      <c r="S85" s="5"/>
    </row>
    <row r="86" spans="19:19" ht="12" customHeight="1" x14ac:dyDescent="0.25">
      <c r="S86" s="5"/>
    </row>
    <row r="87" spans="19:19" ht="12" customHeight="1" x14ac:dyDescent="0.25">
      <c r="S87" s="5"/>
    </row>
    <row r="88" spans="19:19" ht="12" customHeight="1" x14ac:dyDescent="0.25">
      <c r="S88" s="5"/>
    </row>
    <row r="89" spans="19:19" ht="12" customHeight="1" x14ac:dyDescent="0.25">
      <c r="S89" s="5"/>
    </row>
    <row r="90" spans="19:19" ht="12" customHeight="1" x14ac:dyDescent="0.25">
      <c r="S90" s="5"/>
    </row>
    <row r="91" spans="19:19" ht="12" customHeight="1" x14ac:dyDescent="0.25">
      <c r="S91" s="5"/>
    </row>
    <row r="92" spans="19:19" ht="12" customHeight="1" x14ac:dyDescent="0.25">
      <c r="S92" s="5"/>
    </row>
    <row r="93" spans="19:19" ht="12" customHeight="1" x14ac:dyDescent="0.25">
      <c r="S93" s="5"/>
    </row>
    <row r="94" spans="19:19" ht="12" customHeight="1" x14ac:dyDescent="0.25">
      <c r="S94" s="5"/>
    </row>
    <row r="95" spans="19:19" ht="12" customHeight="1" x14ac:dyDescent="0.25">
      <c r="S95" s="5"/>
    </row>
    <row r="96" spans="19:19" ht="12" customHeight="1" x14ac:dyDescent="0.25">
      <c r="S96" s="5"/>
    </row>
    <row r="97" spans="19:19" ht="12" customHeight="1" x14ac:dyDescent="0.25">
      <c r="S97" s="5"/>
    </row>
    <row r="98" spans="19:19" ht="12" customHeight="1" x14ac:dyDescent="0.25">
      <c r="S98" s="5"/>
    </row>
    <row r="99" spans="19:19" ht="12" customHeight="1" x14ac:dyDescent="0.25">
      <c r="S99" s="5"/>
    </row>
    <row r="100" spans="19:19" ht="12" customHeight="1" x14ac:dyDescent="0.25">
      <c r="S100" s="5"/>
    </row>
    <row r="101" spans="19:19" ht="12" customHeight="1" x14ac:dyDescent="0.25">
      <c r="S101" s="5"/>
    </row>
    <row r="102" spans="19:19" ht="12" customHeight="1" x14ac:dyDescent="0.25">
      <c r="S102" s="5"/>
    </row>
    <row r="103" spans="19:19" ht="12" customHeight="1" x14ac:dyDescent="0.25">
      <c r="S103" s="5"/>
    </row>
    <row r="104" spans="19:19" ht="12" customHeight="1" x14ac:dyDescent="0.25">
      <c r="S104" s="5"/>
    </row>
    <row r="105" spans="19:19" ht="12" customHeight="1" x14ac:dyDescent="0.25">
      <c r="S105" s="5"/>
    </row>
    <row r="106" spans="19:19" ht="12" customHeight="1" x14ac:dyDescent="0.25">
      <c r="S106" s="5"/>
    </row>
    <row r="107" spans="19:19" ht="12" customHeight="1" x14ac:dyDescent="0.25">
      <c r="S107" s="5"/>
    </row>
    <row r="108" spans="19:19" ht="12" customHeight="1" x14ac:dyDescent="0.25">
      <c r="S108" s="5"/>
    </row>
    <row r="109" spans="19:19" ht="12" customHeight="1" x14ac:dyDescent="0.25">
      <c r="S109" s="5"/>
    </row>
    <row r="110" spans="19:19" ht="12" customHeight="1" x14ac:dyDescent="0.25">
      <c r="S110" s="5"/>
    </row>
    <row r="111" spans="19:19" ht="12" customHeight="1" x14ac:dyDescent="0.25">
      <c r="S111" s="5"/>
    </row>
    <row r="112" spans="19:19" ht="12" customHeight="1" x14ac:dyDescent="0.25">
      <c r="S112" s="5"/>
    </row>
    <row r="113" spans="19:19" ht="12" customHeight="1" x14ac:dyDescent="0.25">
      <c r="S113" s="5"/>
    </row>
    <row r="114" spans="19:19" ht="12" customHeight="1" x14ac:dyDescent="0.25">
      <c r="S114" s="5"/>
    </row>
    <row r="115" spans="19:19" ht="12" customHeight="1" x14ac:dyDescent="0.25">
      <c r="S115" s="5"/>
    </row>
    <row r="116" spans="19:19" ht="12" customHeight="1" x14ac:dyDescent="0.25">
      <c r="S116" s="5"/>
    </row>
    <row r="117" spans="19:19" ht="12" customHeight="1" x14ac:dyDescent="0.25">
      <c r="S117" s="5"/>
    </row>
    <row r="118" spans="19:19" ht="12" customHeight="1" x14ac:dyDescent="0.25">
      <c r="S118" s="5"/>
    </row>
    <row r="119" spans="19:19" ht="12" customHeight="1" x14ac:dyDescent="0.25">
      <c r="S119" s="5"/>
    </row>
    <row r="120" spans="19:19" ht="12" customHeight="1" x14ac:dyDescent="0.25">
      <c r="S120" s="5"/>
    </row>
    <row r="121" spans="19:19" ht="12" customHeight="1" x14ac:dyDescent="0.25">
      <c r="S121" s="5"/>
    </row>
    <row r="122" spans="19:19" ht="12" customHeight="1" x14ac:dyDescent="0.25">
      <c r="S122" s="5"/>
    </row>
    <row r="123" spans="19:19" ht="12" customHeight="1" x14ac:dyDescent="0.25">
      <c r="S123" s="5"/>
    </row>
    <row r="124" spans="19:19" ht="12" customHeight="1" x14ac:dyDescent="0.25">
      <c r="S124" s="5"/>
    </row>
    <row r="125" spans="19:19" ht="12" customHeight="1" x14ac:dyDescent="0.25">
      <c r="S125" s="5"/>
    </row>
    <row r="126" spans="19:19" ht="12" customHeight="1" x14ac:dyDescent="0.25">
      <c r="S126" s="5"/>
    </row>
    <row r="127" spans="19:19" ht="12" customHeight="1" x14ac:dyDescent="0.25">
      <c r="S127" s="5"/>
    </row>
    <row r="128" spans="19:19" ht="12" customHeight="1" x14ac:dyDescent="0.25">
      <c r="S128" s="5"/>
    </row>
    <row r="129" spans="19:19" ht="12" customHeight="1" x14ac:dyDescent="0.25">
      <c r="S129" s="5"/>
    </row>
    <row r="130" spans="19:19" ht="12" customHeight="1" x14ac:dyDescent="0.25">
      <c r="S130" s="5"/>
    </row>
    <row r="131" spans="19:19" ht="12" customHeight="1" x14ac:dyDescent="0.25">
      <c r="S131" s="5"/>
    </row>
    <row r="132" spans="19:19" ht="12" customHeight="1" x14ac:dyDescent="0.25">
      <c r="S132" s="5"/>
    </row>
    <row r="133" spans="19:19" ht="12" customHeight="1" x14ac:dyDescent="0.25">
      <c r="S133" s="5"/>
    </row>
    <row r="134" spans="19:19" ht="12" customHeight="1" x14ac:dyDescent="0.25">
      <c r="S134" s="5"/>
    </row>
    <row r="135" spans="19:19" ht="12" customHeight="1" x14ac:dyDescent="0.25">
      <c r="S135" s="5"/>
    </row>
    <row r="136" spans="19:19" ht="12" customHeight="1" x14ac:dyDescent="0.25">
      <c r="S136" s="5"/>
    </row>
    <row r="137" spans="19:19" ht="12" customHeight="1" x14ac:dyDescent="0.25">
      <c r="S137" s="5"/>
    </row>
    <row r="138" spans="19:19" ht="12" customHeight="1" x14ac:dyDescent="0.25">
      <c r="S138" s="5"/>
    </row>
    <row r="139" spans="19:19" ht="12" customHeight="1" x14ac:dyDescent="0.25">
      <c r="S139" s="5"/>
    </row>
    <row r="140" spans="19:19" ht="12" customHeight="1" x14ac:dyDescent="0.25">
      <c r="S140" s="5"/>
    </row>
    <row r="141" spans="19:19" ht="12" customHeight="1" x14ac:dyDescent="0.25">
      <c r="S141" s="5"/>
    </row>
    <row r="142" spans="19:19" ht="12" customHeight="1" x14ac:dyDescent="0.25">
      <c r="S142" s="5"/>
    </row>
    <row r="143" spans="19:19" ht="12" customHeight="1" x14ac:dyDescent="0.25">
      <c r="S143" s="5"/>
    </row>
    <row r="144" spans="19:19" ht="12" customHeight="1" x14ac:dyDescent="0.25">
      <c r="S144" s="5"/>
    </row>
    <row r="145" spans="19:19" ht="12" customHeight="1" x14ac:dyDescent="0.25">
      <c r="S145" s="5"/>
    </row>
    <row r="146" spans="19:19" ht="12" customHeight="1" x14ac:dyDescent="0.25">
      <c r="S146" s="5"/>
    </row>
    <row r="147" spans="19:19" ht="12" customHeight="1" x14ac:dyDescent="0.25">
      <c r="S147" s="5"/>
    </row>
    <row r="148" spans="19:19" ht="12" customHeight="1" x14ac:dyDescent="0.25">
      <c r="S148" s="5"/>
    </row>
    <row r="149" spans="19:19" ht="12" customHeight="1" x14ac:dyDescent="0.25">
      <c r="S149" s="5"/>
    </row>
    <row r="150" spans="19:19" ht="12" customHeight="1" x14ac:dyDescent="0.25">
      <c r="S150" s="5"/>
    </row>
    <row r="151" spans="19:19" ht="12" customHeight="1" x14ac:dyDescent="0.25">
      <c r="S151" s="5"/>
    </row>
    <row r="152" spans="19:19" ht="12" customHeight="1" x14ac:dyDescent="0.25">
      <c r="S152" s="5"/>
    </row>
    <row r="153" spans="19:19" ht="12" customHeight="1" x14ac:dyDescent="0.25">
      <c r="S153" s="5"/>
    </row>
    <row r="154" spans="19:19" ht="12" customHeight="1" x14ac:dyDescent="0.25">
      <c r="S154" s="5"/>
    </row>
    <row r="155" spans="19:19" ht="12" customHeight="1" x14ac:dyDescent="0.25">
      <c r="S155" s="5"/>
    </row>
    <row r="156" spans="19:19" ht="12" customHeight="1" x14ac:dyDescent="0.25">
      <c r="S156" s="5"/>
    </row>
    <row r="157" spans="19:19" ht="12" customHeight="1" x14ac:dyDescent="0.25">
      <c r="S157" s="5"/>
    </row>
    <row r="158" spans="19:19" ht="12" customHeight="1" x14ac:dyDescent="0.25">
      <c r="S158" s="5"/>
    </row>
    <row r="159" spans="19:19" ht="12" customHeight="1" x14ac:dyDescent="0.25">
      <c r="S159" s="5"/>
    </row>
    <row r="160" spans="19:19" ht="12" customHeight="1" x14ac:dyDescent="0.25">
      <c r="S160" s="5"/>
    </row>
    <row r="161" spans="19:19" ht="12" customHeight="1" x14ac:dyDescent="0.25">
      <c r="S161" s="5"/>
    </row>
    <row r="162" spans="19:19" ht="12" customHeight="1" x14ac:dyDescent="0.25">
      <c r="S162" s="5"/>
    </row>
    <row r="163" spans="19:19" ht="12" customHeight="1" x14ac:dyDescent="0.25">
      <c r="S163" s="5"/>
    </row>
    <row r="164" spans="19:19" ht="12" customHeight="1" x14ac:dyDescent="0.25">
      <c r="S164" s="5"/>
    </row>
    <row r="165" spans="19:19" ht="12" customHeight="1" x14ac:dyDescent="0.25">
      <c r="S165" s="5"/>
    </row>
    <row r="166" spans="19:19" ht="12" customHeight="1" x14ac:dyDescent="0.25">
      <c r="S166" s="5"/>
    </row>
    <row r="167" spans="19:19" ht="12" customHeight="1" x14ac:dyDescent="0.25">
      <c r="S167" s="5"/>
    </row>
    <row r="168" spans="19:19" ht="12" customHeight="1" x14ac:dyDescent="0.25">
      <c r="S168" s="5"/>
    </row>
    <row r="169" spans="19:19" ht="12" customHeight="1" x14ac:dyDescent="0.25">
      <c r="S169" s="5"/>
    </row>
    <row r="170" spans="19:19" ht="12" customHeight="1" x14ac:dyDescent="0.25">
      <c r="S170" s="5"/>
    </row>
    <row r="171" spans="19:19" ht="12" customHeight="1" x14ac:dyDescent="0.25">
      <c r="S171" s="5"/>
    </row>
    <row r="172" spans="19:19" ht="12" customHeight="1" x14ac:dyDescent="0.25">
      <c r="S172" s="5"/>
    </row>
    <row r="173" spans="19:19" ht="12" customHeight="1" x14ac:dyDescent="0.25">
      <c r="S173" s="5"/>
    </row>
    <row r="174" spans="19:19" ht="12" customHeight="1" x14ac:dyDescent="0.25">
      <c r="S174" s="5"/>
    </row>
    <row r="175" spans="19:19" ht="12" customHeight="1" x14ac:dyDescent="0.25">
      <c r="S175" s="5"/>
    </row>
    <row r="176" spans="19:19" ht="12" customHeight="1" x14ac:dyDescent="0.25">
      <c r="S176" s="5"/>
    </row>
    <row r="177" spans="19:19" ht="12" customHeight="1" x14ac:dyDescent="0.25">
      <c r="S177" s="5"/>
    </row>
    <row r="178" spans="19:19" ht="12" customHeight="1" x14ac:dyDescent="0.25">
      <c r="S178" s="5"/>
    </row>
    <row r="179" spans="19:19" ht="12" customHeight="1" x14ac:dyDescent="0.25">
      <c r="S179" s="5"/>
    </row>
    <row r="180" spans="19:19" ht="12" customHeight="1" x14ac:dyDescent="0.25">
      <c r="S180" s="5"/>
    </row>
    <row r="181" spans="19:19" ht="12" customHeight="1" x14ac:dyDescent="0.25">
      <c r="S181" s="5"/>
    </row>
    <row r="182" spans="19:19" ht="12" customHeight="1" x14ac:dyDescent="0.25">
      <c r="S182" s="5"/>
    </row>
    <row r="183" spans="19:19" ht="12" customHeight="1" x14ac:dyDescent="0.25">
      <c r="S183" s="5"/>
    </row>
    <row r="184" spans="19:19" ht="12" customHeight="1" x14ac:dyDescent="0.25">
      <c r="S184" s="5"/>
    </row>
    <row r="185" spans="19:19" ht="12" customHeight="1" x14ac:dyDescent="0.25">
      <c r="S185" s="5"/>
    </row>
    <row r="186" spans="19:19" ht="12" customHeight="1" x14ac:dyDescent="0.25">
      <c r="S186" s="5"/>
    </row>
    <row r="187" spans="19:19" ht="12" customHeight="1" x14ac:dyDescent="0.25">
      <c r="S187" s="5"/>
    </row>
    <row r="188" spans="19:19" ht="12" customHeight="1" x14ac:dyDescent="0.25">
      <c r="S188" s="5"/>
    </row>
    <row r="189" spans="19:19" ht="12" customHeight="1" x14ac:dyDescent="0.25">
      <c r="S189" s="5"/>
    </row>
    <row r="190" spans="19:19" ht="12" customHeight="1" x14ac:dyDescent="0.25">
      <c r="S190" s="5"/>
    </row>
    <row r="191" spans="19:19" ht="12" customHeight="1" x14ac:dyDescent="0.25">
      <c r="S191" s="5"/>
    </row>
    <row r="192" spans="19:19" ht="12" customHeight="1" x14ac:dyDescent="0.25">
      <c r="S192" s="5"/>
    </row>
    <row r="193" spans="19:19" ht="12" customHeight="1" x14ac:dyDescent="0.25">
      <c r="S193" s="5"/>
    </row>
    <row r="194" spans="19:19" ht="12" customHeight="1" x14ac:dyDescent="0.25">
      <c r="S194" s="5"/>
    </row>
    <row r="195" spans="19:19" ht="12" customHeight="1" x14ac:dyDescent="0.25">
      <c r="S195" s="5"/>
    </row>
    <row r="196" spans="19:19" ht="12" customHeight="1" x14ac:dyDescent="0.25">
      <c r="S196" s="5"/>
    </row>
    <row r="197" spans="19:19" ht="12" customHeight="1" x14ac:dyDescent="0.25">
      <c r="S197" s="5"/>
    </row>
    <row r="198" spans="19:19" ht="12" customHeight="1" x14ac:dyDescent="0.25">
      <c r="S198" s="5"/>
    </row>
    <row r="199" spans="19:19" ht="12" customHeight="1" x14ac:dyDescent="0.25">
      <c r="S199" s="5"/>
    </row>
    <row r="200" spans="19:19" ht="12" customHeight="1" x14ac:dyDescent="0.25">
      <c r="S200" s="5"/>
    </row>
    <row r="201" spans="19:19" ht="12" customHeight="1" x14ac:dyDescent="0.25">
      <c r="S201" s="5"/>
    </row>
    <row r="202" spans="19:19" ht="12" customHeight="1" x14ac:dyDescent="0.25">
      <c r="S202" s="5"/>
    </row>
    <row r="203" spans="19:19" ht="12" customHeight="1" x14ac:dyDescent="0.25">
      <c r="S203" s="5"/>
    </row>
    <row r="204" spans="19:19" ht="12" customHeight="1" x14ac:dyDescent="0.25">
      <c r="S204" s="5"/>
    </row>
    <row r="205" spans="19:19" ht="12" customHeight="1" x14ac:dyDescent="0.25">
      <c r="S205" s="5"/>
    </row>
    <row r="206" spans="19:19" ht="12" customHeight="1" x14ac:dyDescent="0.25">
      <c r="S206" s="5"/>
    </row>
    <row r="207" spans="19:19" ht="12" customHeight="1" x14ac:dyDescent="0.25">
      <c r="S207" s="5"/>
    </row>
    <row r="208" spans="19:19" ht="12" customHeight="1" x14ac:dyDescent="0.25">
      <c r="S208" s="5"/>
    </row>
    <row r="209" spans="19:19" ht="12" customHeight="1" x14ac:dyDescent="0.25">
      <c r="S209" s="5"/>
    </row>
    <row r="210" spans="19:19" ht="12" customHeight="1" x14ac:dyDescent="0.25">
      <c r="S210" s="5"/>
    </row>
    <row r="211" spans="19:19" ht="12" customHeight="1" x14ac:dyDescent="0.25">
      <c r="S211" s="5"/>
    </row>
    <row r="212" spans="19:19" ht="12" customHeight="1" x14ac:dyDescent="0.25">
      <c r="S212" s="5"/>
    </row>
    <row r="213" spans="19:19" ht="12" customHeight="1" x14ac:dyDescent="0.25">
      <c r="S213" s="5"/>
    </row>
    <row r="214" spans="19:19" ht="12" customHeight="1" x14ac:dyDescent="0.25">
      <c r="S214" s="5"/>
    </row>
    <row r="215" spans="19:19" ht="12" customHeight="1" x14ac:dyDescent="0.25">
      <c r="S215" s="5"/>
    </row>
    <row r="216" spans="19:19" ht="12" customHeight="1" x14ac:dyDescent="0.25">
      <c r="S216" s="5"/>
    </row>
    <row r="217" spans="19:19" ht="12" customHeight="1" x14ac:dyDescent="0.25">
      <c r="S217" s="5"/>
    </row>
    <row r="218" spans="19:19" ht="12" customHeight="1" x14ac:dyDescent="0.25">
      <c r="S218" s="5"/>
    </row>
    <row r="219" spans="19:19" ht="12" customHeight="1" x14ac:dyDescent="0.25">
      <c r="S219" s="5"/>
    </row>
    <row r="220" spans="19:19" ht="12" customHeight="1" x14ac:dyDescent="0.25">
      <c r="S220" s="5"/>
    </row>
    <row r="221" spans="19:19" ht="12" customHeight="1" x14ac:dyDescent="0.25">
      <c r="S221" s="5"/>
    </row>
    <row r="222" spans="19:19" ht="12" customHeight="1" x14ac:dyDescent="0.25">
      <c r="S222" s="5"/>
    </row>
    <row r="223" spans="19:19" ht="12" customHeight="1" x14ac:dyDescent="0.25">
      <c r="S223" s="5"/>
    </row>
    <row r="224" spans="19:19" ht="12" customHeight="1" x14ac:dyDescent="0.25">
      <c r="S224" s="5"/>
    </row>
    <row r="225" spans="19:19" ht="12" customHeight="1" x14ac:dyDescent="0.25">
      <c r="S225" s="5"/>
    </row>
    <row r="226" spans="19:19" ht="12" customHeight="1" x14ac:dyDescent="0.25">
      <c r="S226" s="5"/>
    </row>
    <row r="227" spans="19:19" ht="12" customHeight="1" x14ac:dyDescent="0.25">
      <c r="S227" s="5"/>
    </row>
    <row r="228" spans="19:19" ht="12" customHeight="1" x14ac:dyDescent="0.25">
      <c r="S228" s="5"/>
    </row>
    <row r="229" spans="19:19" ht="12" customHeight="1" x14ac:dyDescent="0.25">
      <c r="S229" s="5"/>
    </row>
    <row r="230" spans="19:19" ht="12" customHeight="1" x14ac:dyDescent="0.25">
      <c r="S230" s="5"/>
    </row>
    <row r="231" spans="19:19" ht="12" customHeight="1" x14ac:dyDescent="0.25">
      <c r="S231" s="5"/>
    </row>
    <row r="232" spans="19:19" ht="12" customHeight="1" x14ac:dyDescent="0.25">
      <c r="S232" s="5"/>
    </row>
    <row r="233" spans="19:19" ht="12" customHeight="1" x14ac:dyDescent="0.25">
      <c r="S233" s="5"/>
    </row>
    <row r="234" spans="19:19" ht="12" customHeight="1" x14ac:dyDescent="0.25">
      <c r="S234" s="5"/>
    </row>
    <row r="235" spans="19:19" ht="12" customHeight="1" x14ac:dyDescent="0.25">
      <c r="S235" s="5"/>
    </row>
    <row r="236" spans="19:19" ht="12" customHeight="1" x14ac:dyDescent="0.25">
      <c r="S236" s="5"/>
    </row>
    <row r="237" spans="19:19" ht="12" customHeight="1" x14ac:dyDescent="0.25">
      <c r="S237" s="5"/>
    </row>
    <row r="238" spans="19:19" ht="12" customHeight="1" x14ac:dyDescent="0.25">
      <c r="S238" s="5"/>
    </row>
    <row r="239" spans="19:19" ht="12" customHeight="1" x14ac:dyDescent="0.25">
      <c r="S239" s="5"/>
    </row>
    <row r="240" spans="19:19" ht="12" customHeight="1" x14ac:dyDescent="0.25">
      <c r="S240" s="5"/>
    </row>
    <row r="241" spans="19:19" ht="12" customHeight="1" x14ac:dyDescent="0.25">
      <c r="S241" s="5"/>
    </row>
    <row r="242" spans="19:19" ht="12" customHeight="1" x14ac:dyDescent="0.25">
      <c r="S242" s="5"/>
    </row>
    <row r="243" spans="19:19" ht="12" customHeight="1" x14ac:dyDescent="0.25">
      <c r="S243" s="5"/>
    </row>
    <row r="244" spans="19:19" ht="12" customHeight="1" x14ac:dyDescent="0.25">
      <c r="S244" s="5"/>
    </row>
    <row r="245" spans="19:19" ht="12" customHeight="1" x14ac:dyDescent="0.25">
      <c r="S245" s="5"/>
    </row>
    <row r="246" spans="19:19" ht="12" customHeight="1" x14ac:dyDescent="0.25">
      <c r="S246" s="5"/>
    </row>
    <row r="247" spans="19:19" ht="12" customHeight="1" x14ac:dyDescent="0.25">
      <c r="S247" s="5"/>
    </row>
    <row r="248" spans="19:19" ht="12" customHeight="1" x14ac:dyDescent="0.25">
      <c r="S248" s="5"/>
    </row>
    <row r="249" spans="19:19" ht="12" customHeight="1" x14ac:dyDescent="0.25">
      <c r="S249" s="5"/>
    </row>
    <row r="250" spans="19:19" ht="12" customHeight="1" x14ac:dyDescent="0.25">
      <c r="S250" s="5"/>
    </row>
    <row r="251" spans="19:19" ht="12" customHeight="1" x14ac:dyDescent="0.25">
      <c r="S251" s="5"/>
    </row>
    <row r="252" spans="19:19" ht="12" customHeight="1" x14ac:dyDescent="0.25">
      <c r="S252" s="5"/>
    </row>
    <row r="253" spans="19:19" ht="12" customHeight="1" x14ac:dyDescent="0.25">
      <c r="S253" s="5"/>
    </row>
    <row r="254" spans="19:19" ht="12" customHeight="1" x14ac:dyDescent="0.25">
      <c r="S254" s="5"/>
    </row>
    <row r="255" spans="19:19" ht="12" customHeight="1" x14ac:dyDescent="0.25">
      <c r="S255" s="5"/>
    </row>
    <row r="256" spans="19:19" ht="12" customHeight="1" x14ac:dyDescent="0.25">
      <c r="S256" s="5"/>
    </row>
    <row r="257" spans="19:19" ht="12" customHeight="1" x14ac:dyDescent="0.25">
      <c r="S257" s="5"/>
    </row>
    <row r="258" spans="19:19" ht="12" customHeight="1" x14ac:dyDescent="0.25">
      <c r="S258" s="5"/>
    </row>
    <row r="259" spans="19:19" ht="12" customHeight="1" x14ac:dyDescent="0.25">
      <c r="S259" s="5"/>
    </row>
    <row r="260" spans="19:19" ht="12" customHeight="1" x14ac:dyDescent="0.25">
      <c r="S260" s="5"/>
    </row>
    <row r="261" spans="19:19" ht="12" customHeight="1" x14ac:dyDescent="0.25">
      <c r="S261" s="5"/>
    </row>
    <row r="262" spans="19:19" ht="12" customHeight="1" x14ac:dyDescent="0.25">
      <c r="S262" s="5"/>
    </row>
    <row r="263" spans="19:19" ht="12" customHeight="1" x14ac:dyDescent="0.25">
      <c r="S263" s="5"/>
    </row>
    <row r="264" spans="19:19" ht="12" customHeight="1" x14ac:dyDescent="0.25">
      <c r="S264" s="5"/>
    </row>
    <row r="265" spans="19:19" ht="12" customHeight="1" x14ac:dyDescent="0.25">
      <c r="S265" s="5"/>
    </row>
    <row r="266" spans="19:19" ht="12" customHeight="1" x14ac:dyDescent="0.25">
      <c r="S266" s="5"/>
    </row>
    <row r="267" spans="19:19" ht="12" customHeight="1" x14ac:dyDescent="0.25">
      <c r="S267" s="5"/>
    </row>
    <row r="268" spans="19:19" ht="12" customHeight="1" x14ac:dyDescent="0.25">
      <c r="S268" s="5"/>
    </row>
    <row r="269" spans="19:19" ht="12" customHeight="1" x14ac:dyDescent="0.25">
      <c r="S269" s="5"/>
    </row>
    <row r="270" spans="19:19" ht="12" customHeight="1" x14ac:dyDescent="0.25">
      <c r="S270" s="5"/>
    </row>
    <row r="271" spans="19:19" ht="12" customHeight="1" x14ac:dyDescent="0.25">
      <c r="S271" s="5"/>
    </row>
    <row r="272" spans="19:19" ht="12" customHeight="1" x14ac:dyDescent="0.25">
      <c r="S272" s="5"/>
    </row>
    <row r="273" spans="19:19" ht="12" customHeight="1" x14ac:dyDescent="0.25">
      <c r="S273" s="5"/>
    </row>
    <row r="274" spans="19:19" ht="12" customHeight="1" x14ac:dyDescent="0.25">
      <c r="S274" s="5"/>
    </row>
    <row r="275" spans="19:19" ht="12" customHeight="1" x14ac:dyDescent="0.25">
      <c r="S275" s="5"/>
    </row>
    <row r="276" spans="19:19" ht="12" customHeight="1" x14ac:dyDescent="0.25">
      <c r="S276" s="5"/>
    </row>
    <row r="277" spans="19:19" ht="12" customHeight="1" x14ac:dyDescent="0.25">
      <c r="S277" s="5"/>
    </row>
    <row r="278" spans="19:19" ht="12" customHeight="1" x14ac:dyDescent="0.25">
      <c r="S278" s="5"/>
    </row>
    <row r="279" spans="19:19" ht="12" customHeight="1" x14ac:dyDescent="0.25">
      <c r="S279" s="5"/>
    </row>
    <row r="280" spans="19:19" ht="12" customHeight="1" x14ac:dyDescent="0.25">
      <c r="S280" s="5"/>
    </row>
    <row r="281" spans="19:19" ht="12" customHeight="1" x14ac:dyDescent="0.25">
      <c r="S281" s="5"/>
    </row>
    <row r="282" spans="19:19" ht="12" customHeight="1" x14ac:dyDescent="0.25">
      <c r="S282" s="5"/>
    </row>
    <row r="283" spans="19:19" ht="12" customHeight="1" x14ac:dyDescent="0.25">
      <c r="S283" s="5"/>
    </row>
    <row r="284" spans="19:19" ht="12" customHeight="1" x14ac:dyDescent="0.25">
      <c r="S284" s="5"/>
    </row>
    <row r="285" spans="19:19" ht="12" customHeight="1" x14ac:dyDescent="0.25">
      <c r="S285" s="5"/>
    </row>
    <row r="286" spans="19:19" ht="12" customHeight="1" x14ac:dyDescent="0.25">
      <c r="S286" s="5"/>
    </row>
    <row r="287" spans="19:19" ht="12" customHeight="1" x14ac:dyDescent="0.25">
      <c r="S287" s="5"/>
    </row>
    <row r="288" spans="19:19" ht="12" customHeight="1" x14ac:dyDescent="0.25">
      <c r="S288" s="5"/>
    </row>
    <row r="289" spans="19:19" ht="12" customHeight="1" x14ac:dyDescent="0.25">
      <c r="S289" s="5"/>
    </row>
    <row r="290" spans="19:19" ht="12" customHeight="1" x14ac:dyDescent="0.25">
      <c r="S290" s="5"/>
    </row>
    <row r="291" spans="19:19" ht="12" customHeight="1" x14ac:dyDescent="0.25">
      <c r="S291" s="5"/>
    </row>
    <row r="292" spans="19:19" ht="12" customHeight="1" x14ac:dyDescent="0.25">
      <c r="S292" s="5"/>
    </row>
    <row r="293" spans="19:19" ht="12" customHeight="1" x14ac:dyDescent="0.25">
      <c r="S293" s="5"/>
    </row>
    <row r="294" spans="19:19" ht="12" customHeight="1" x14ac:dyDescent="0.25">
      <c r="S294" s="5"/>
    </row>
    <row r="295" spans="19:19" ht="12" customHeight="1" x14ac:dyDescent="0.25">
      <c r="S295" s="5"/>
    </row>
    <row r="296" spans="19:19" ht="12" customHeight="1" x14ac:dyDescent="0.25">
      <c r="S296" s="5"/>
    </row>
    <row r="297" spans="19:19" ht="12" customHeight="1" x14ac:dyDescent="0.25">
      <c r="S297" s="5"/>
    </row>
    <row r="298" spans="19:19" ht="12" customHeight="1" x14ac:dyDescent="0.25">
      <c r="S298" s="5"/>
    </row>
    <row r="299" spans="19:19" ht="12" customHeight="1" x14ac:dyDescent="0.25">
      <c r="S299" s="5"/>
    </row>
    <row r="300" spans="19:19" ht="12" customHeight="1" x14ac:dyDescent="0.25">
      <c r="S300" s="5"/>
    </row>
    <row r="301" spans="19:19" ht="12" customHeight="1" x14ac:dyDescent="0.25">
      <c r="S301" s="5"/>
    </row>
    <row r="302" spans="19:19" ht="12" customHeight="1" x14ac:dyDescent="0.25">
      <c r="S302" s="5"/>
    </row>
    <row r="303" spans="19:19" ht="12" customHeight="1" x14ac:dyDescent="0.25">
      <c r="S303" s="5"/>
    </row>
    <row r="304" spans="19:19" ht="12" customHeight="1" x14ac:dyDescent="0.25">
      <c r="S304" s="5"/>
    </row>
    <row r="305" spans="19:19" ht="12" customHeight="1" x14ac:dyDescent="0.25">
      <c r="S305" s="5"/>
    </row>
    <row r="306" spans="19:19" ht="12" customHeight="1" x14ac:dyDescent="0.25">
      <c r="S306" s="5"/>
    </row>
    <row r="307" spans="19:19" ht="12" customHeight="1" x14ac:dyDescent="0.25">
      <c r="S307" s="5"/>
    </row>
    <row r="308" spans="19:19" ht="12" customHeight="1" x14ac:dyDescent="0.25">
      <c r="S308" s="5"/>
    </row>
    <row r="309" spans="19:19" ht="12" customHeight="1" x14ac:dyDescent="0.25">
      <c r="S309" s="5"/>
    </row>
    <row r="310" spans="19:19" ht="12" customHeight="1" x14ac:dyDescent="0.25">
      <c r="S310" s="5"/>
    </row>
    <row r="311" spans="19:19" ht="12" customHeight="1" x14ac:dyDescent="0.25">
      <c r="S311" s="5"/>
    </row>
    <row r="312" spans="19:19" ht="12" customHeight="1" x14ac:dyDescent="0.25">
      <c r="S312" s="5"/>
    </row>
    <row r="313" spans="19:19" ht="12" customHeight="1" x14ac:dyDescent="0.25">
      <c r="S313" s="5"/>
    </row>
    <row r="314" spans="19:19" ht="12" customHeight="1" x14ac:dyDescent="0.25">
      <c r="S314" s="5"/>
    </row>
    <row r="315" spans="19:19" ht="12" customHeight="1" x14ac:dyDescent="0.25">
      <c r="S315" s="5"/>
    </row>
    <row r="316" spans="19:19" ht="12" customHeight="1" x14ac:dyDescent="0.25">
      <c r="S316" s="5"/>
    </row>
    <row r="317" spans="19:19" ht="12" customHeight="1" x14ac:dyDescent="0.25">
      <c r="S317" s="5"/>
    </row>
    <row r="318" spans="19:19" ht="12" customHeight="1" x14ac:dyDescent="0.25">
      <c r="S318" s="5"/>
    </row>
    <row r="319" spans="19:19" ht="12" customHeight="1" x14ac:dyDescent="0.25">
      <c r="S319" s="5"/>
    </row>
    <row r="320" spans="19:19" ht="12" customHeight="1" x14ac:dyDescent="0.25">
      <c r="S320" s="5"/>
    </row>
    <row r="321" spans="19:19" ht="12" customHeight="1" x14ac:dyDescent="0.25">
      <c r="S321" s="5"/>
    </row>
    <row r="322" spans="19:19" ht="12" customHeight="1" x14ac:dyDescent="0.25">
      <c r="S322" s="5"/>
    </row>
    <row r="323" spans="19:19" ht="12" customHeight="1" x14ac:dyDescent="0.25">
      <c r="S323" s="5"/>
    </row>
    <row r="324" spans="19:19" ht="12" customHeight="1" x14ac:dyDescent="0.25">
      <c r="S324" s="5"/>
    </row>
    <row r="325" spans="19:19" ht="12" customHeight="1" x14ac:dyDescent="0.25">
      <c r="S325" s="5"/>
    </row>
    <row r="326" spans="19:19" ht="12" customHeight="1" x14ac:dyDescent="0.25">
      <c r="S326" s="5"/>
    </row>
    <row r="327" spans="19:19" ht="12" customHeight="1" x14ac:dyDescent="0.25">
      <c r="S327" s="5"/>
    </row>
    <row r="328" spans="19:19" ht="12" customHeight="1" x14ac:dyDescent="0.25">
      <c r="S328" s="5"/>
    </row>
    <row r="329" spans="19:19" ht="12" customHeight="1" x14ac:dyDescent="0.25">
      <c r="S329" s="5"/>
    </row>
    <row r="330" spans="19:19" ht="12" customHeight="1" x14ac:dyDescent="0.25">
      <c r="S330" s="5"/>
    </row>
    <row r="331" spans="19:19" ht="12" customHeight="1" x14ac:dyDescent="0.25">
      <c r="S331" s="5"/>
    </row>
    <row r="332" spans="19:19" ht="12" customHeight="1" x14ac:dyDescent="0.25">
      <c r="S332" s="5"/>
    </row>
    <row r="333" spans="19:19" ht="12" customHeight="1" x14ac:dyDescent="0.25">
      <c r="S333" s="5"/>
    </row>
    <row r="334" spans="19:19" ht="12" customHeight="1" x14ac:dyDescent="0.25">
      <c r="S334" s="5"/>
    </row>
    <row r="335" spans="19:19" ht="12" customHeight="1" x14ac:dyDescent="0.25">
      <c r="S335" s="5"/>
    </row>
    <row r="336" spans="19:19" ht="12" customHeight="1" x14ac:dyDescent="0.25">
      <c r="S336" s="5"/>
    </row>
    <row r="337" spans="19:19" ht="12" customHeight="1" x14ac:dyDescent="0.25">
      <c r="S337" s="5"/>
    </row>
    <row r="338" spans="19:19" ht="12" customHeight="1" x14ac:dyDescent="0.25">
      <c r="S338" s="5"/>
    </row>
    <row r="339" spans="19:19" ht="12" customHeight="1" x14ac:dyDescent="0.25">
      <c r="S339" s="5"/>
    </row>
    <row r="340" spans="19:19" ht="12" customHeight="1" x14ac:dyDescent="0.25">
      <c r="S340" s="5"/>
    </row>
    <row r="341" spans="19:19" ht="12" customHeight="1" x14ac:dyDescent="0.25">
      <c r="S341" s="5"/>
    </row>
    <row r="342" spans="19:19" ht="12" customHeight="1" x14ac:dyDescent="0.25">
      <c r="S342" s="5"/>
    </row>
    <row r="343" spans="19:19" ht="12" customHeight="1" x14ac:dyDescent="0.25">
      <c r="S343" s="5"/>
    </row>
    <row r="344" spans="19:19" ht="12" customHeight="1" x14ac:dyDescent="0.25">
      <c r="S344" s="5"/>
    </row>
    <row r="345" spans="19:19" ht="12" customHeight="1" x14ac:dyDescent="0.25">
      <c r="S345" s="5"/>
    </row>
    <row r="346" spans="19:19" ht="12" customHeight="1" x14ac:dyDescent="0.25">
      <c r="S346" s="5"/>
    </row>
    <row r="347" spans="19:19" ht="12" customHeight="1" x14ac:dyDescent="0.25">
      <c r="S347" s="5"/>
    </row>
    <row r="348" spans="19:19" ht="12" customHeight="1" x14ac:dyDescent="0.25">
      <c r="S348" s="5"/>
    </row>
    <row r="349" spans="19:19" ht="12" customHeight="1" x14ac:dyDescent="0.25">
      <c r="S349" s="5"/>
    </row>
    <row r="350" spans="19:19" ht="12" customHeight="1" x14ac:dyDescent="0.25">
      <c r="S350" s="5"/>
    </row>
    <row r="351" spans="19:19" ht="12" customHeight="1" x14ac:dyDescent="0.25">
      <c r="S351" s="5"/>
    </row>
    <row r="352" spans="19:19" ht="12" customHeight="1" x14ac:dyDescent="0.25">
      <c r="S352" s="5"/>
    </row>
    <row r="353" spans="19:19" ht="12" customHeight="1" x14ac:dyDescent="0.25">
      <c r="S353" s="5"/>
    </row>
    <row r="354" spans="19:19" ht="12" customHeight="1" x14ac:dyDescent="0.25">
      <c r="S354" s="5"/>
    </row>
    <row r="355" spans="19:19" ht="12" customHeight="1" x14ac:dyDescent="0.25">
      <c r="S355" s="5"/>
    </row>
    <row r="356" spans="19:19" ht="12" customHeight="1" x14ac:dyDescent="0.25">
      <c r="S356" s="5"/>
    </row>
    <row r="357" spans="19:19" ht="12" customHeight="1" x14ac:dyDescent="0.25">
      <c r="S357" s="5"/>
    </row>
    <row r="358" spans="19:19" ht="12" customHeight="1" x14ac:dyDescent="0.25">
      <c r="S358" s="5"/>
    </row>
    <row r="359" spans="19:19" ht="12" customHeight="1" x14ac:dyDescent="0.25">
      <c r="S359" s="5"/>
    </row>
    <row r="360" spans="19:19" ht="12" customHeight="1" x14ac:dyDescent="0.25">
      <c r="S360" s="5"/>
    </row>
    <row r="361" spans="19:19" ht="12" customHeight="1" x14ac:dyDescent="0.25">
      <c r="S361" s="5"/>
    </row>
    <row r="362" spans="19:19" ht="12" customHeight="1" x14ac:dyDescent="0.25">
      <c r="S362" s="5"/>
    </row>
    <row r="363" spans="19:19" ht="12" customHeight="1" x14ac:dyDescent="0.25">
      <c r="S363" s="5"/>
    </row>
    <row r="364" spans="19:19" ht="12" customHeight="1" x14ac:dyDescent="0.25">
      <c r="S364" s="5"/>
    </row>
    <row r="365" spans="19:19" ht="12" customHeight="1" x14ac:dyDescent="0.25">
      <c r="S365" s="5"/>
    </row>
    <row r="366" spans="19:19" ht="12" customHeight="1" x14ac:dyDescent="0.25">
      <c r="S366" s="5"/>
    </row>
    <row r="367" spans="19:19" ht="12" customHeight="1" x14ac:dyDescent="0.25">
      <c r="S367" s="5"/>
    </row>
    <row r="368" spans="19:19" ht="12" customHeight="1" x14ac:dyDescent="0.25">
      <c r="S368" s="5"/>
    </row>
    <row r="369" spans="19:19" ht="12" customHeight="1" x14ac:dyDescent="0.25">
      <c r="S369" s="5"/>
    </row>
    <row r="370" spans="19:19" ht="12" customHeight="1" x14ac:dyDescent="0.25">
      <c r="S370" s="5"/>
    </row>
    <row r="371" spans="19:19" ht="12" customHeight="1" x14ac:dyDescent="0.25">
      <c r="S371" s="5"/>
    </row>
    <row r="372" spans="19:19" ht="12" customHeight="1" x14ac:dyDescent="0.25">
      <c r="S372" s="5"/>
    </row>
    <row r="373" spans="19:19" ht="12" customHeight="1" x14ac:dyDescent="0.25">
      <c r="S373" s="5"/>
    </row>
    <row r="374" spans="19:19" ht="12" customHeight="1" x14ac:dyDescent="0.25">
      <c r="S374" s="5"/>
    </row>
    <row r="375" spans="19:19" ht="12" customHeight="1" x14ac:dyDescent="0.25">
      <c r="S375" s="5"/>
    </row>
    <row r="376" spans="19:19" ht="12" customHeight="1" x14ac:dyDescent="0.25">
      <c r="S376" s="5"/>
    </row>
    <row r="377" spans="19:19" ht="12" customHeight="1" x14ac:dyDescent="0.25">
      <c r="S377" s="5"/>
    </row>
    <row r="378" spans="19:19" ht="12" customHeight="1" x14ac:dyDescent="0.25">
      <c r="S378" s="5"/>
    </row>
    <row r="379" spans="19:19" ht="12" customHeight="1" x14ac:dyDescent="0.25">
      <c r="S379" s="5"/>
    </row>
    <row r="380" spans="19:19" ht="12" customHeight="1" x14ac:dyDescent="0.25">
      <c r="S380" s="5"/>
    </row>
    <row r="381" spans="19:19" ht="12" customHeight="1" x14ac:dyDescent="0.25">
      <c r="S381" s="5"/>
    </row>
    <row r="382" spans="19:19" ht="12" customHeight="1" x14ac:dyDescent="0.25">
      <c r="S382" s="5"/>
    </row>
    <row r="383" spans="19:19" ht="12" customHeight="1" x14ac:dyDescent="0.25">
      <c r="S383" s="5"/>
    </row>
    <row r="384" spans="19:19" ht="12" customHeight="1" x14ac:dyDescent="0.25">
      <c r="S384" s="5"/>
    </row>
    <row r="385" spans="19:19" ht="12" customHeight="1" x14ac:dyDescent="0.25">
      <c r="S385" s="5"/>
    </row>
    <row r="386" spans="19:19" ht="12" customHeight="1" x14ac:dyDescent="0.25">
      <c r="S386" s="5"/>
    </row>
    <row r="387" spans="19:19" ht="12" customHeight="1" x14ac:dyDescent="0.25">
      <c r="S387" s="5"/>
    </row>
    <row r="388" spans="19:19" ht="12" customHeight="1" x14ac:dyDescent="0.25">
      <c r="S388" s="5"/>
    </row>
    <row r="389" spans="19:19" ht="12" customHeight="1" x14ac:dyDescent="0.25">
      <c r="S389" s="5"/>
    </row>
    <row r="390" spans="19:19" ht="12" customHeight="1" x14ac:dyDescent="0.25">
      <c r="S390" s="5"/>
    </row>
    <row r="391" spans="19:19" ht="12" customHeight="1" x14ac:dyDescent="0.25">
      <c r="S391" s="5"/>
    </row>
    <row r="392" spans="19:19" ht="12" customHeight="1" x14ac:dyDescent="0.25">
      <c r="S392" s="5"/>
    </row>
    <row r="393" spans="19:19" ht="12" customHeight="1" x14ac:dyDescent="0.25">
      <c r="S393" s="5"/>
    </row>
    <row r="394" spans="19:19" ht="12" customHeight="1" x14ac:dyDescent="0.25">
      <c r="S394" s="5"/>
    </row>
    <row r="395" spans="19:19" ht="12" customHeight="1" x14ac:dyDescent="0.25">
      <c r="S395" s="5"/>
    </row>
    <row r="396" spans="19:19" ht="12" customHeight="1" x14ac:dyDescent="0.25">
      <c r="S396" s="5"/>
    </row>
    <row r="397" spans="19:19" ht="12" customHeight="1" x14ac:dyDescent="0.25">
      <c r="S397" s="5"/>
    </row>
    <row r="398" spans="19:19" ht="12" customHeight="1" x14ac:dyDescent="0.25">
      <c r="S398" s="5"/>
    </row>
    <row r="399" spans="19:19" ht="12" customHeight="1" x14ac:dyDescent="0.25">
      <c r="S399" s="5"/>
    </row>
    <row r="400" spans="19:19" ht="12" customHeight="1" x14ac:dyDescent="0.25">
      <c r="S400" s="5"/>
    </row>
    <row r="401" spans="19:19" ht="12" customHeight="1" x14ac:dyDescent="0.25">
      <c r="S401" s="5"/>
    </row>
    <row r="402" spans="19:19" ht="12" customHeight="1" x14ac:dyDescent="0.25">
      <c r="S402" s="5"/>
    </row>
    <row r="403" spans="19:19" ht="12" customHeight="1" x14ac:dyDescent="0.25">
      <c r="S403" s="5"/>
    </row>
    <row r="404" spans="19:19" ht="12" customHeight="1" x14ac:dyDescent="0.25">
      <c r="S404" s="5"/>
    </row>
    <row r="405" spans="19:19" ht="12" customHeight="1" x14ac:dyDescent="0.25">
      <c r="S405" s="5"/>
    </row>
    <row r="406" spans="19:19" ht="12" customHeight="1" x14ac:dyDescent="0.25">
      <c r="S406" s="5"/>
    </row>
    <row r="407" spans="19:19" ht="12" customHeight="1" x14ac:dyDescent="0.25">
      <c r="S407" s="5"/>
    </row>
    <row r="408" spans="19:19" ht="12" customHeight="1" x14ac:dyDescent="0.25">
      <c r="S408" s="5"/>
    </row>
    <row r="409" spans="19:19" ht="12" customHeight="1" x14ac:dyDescent="0.25">
      <c r="S409" s="5"/>
    </row>
    <row r="410" spans="19:19" ht="12" customHeight="1" x14ac:dyDescent="0.25">
      <c r="S410" s="5"/>
    </row>
    <row r="411" spans="19:19" ht="12" customHeight="1" x14ac:dyDescent="0.25">
      <c r="S411" s="5"/>
    </row>
    <row r="412" spans="19:19" ht="12" customHeight="1" x14ac:dyDescent="0.25">
      <c r="S412" s="5"/>
    </row>
    <row r="413" spans="19:19" ht="12" customHeight="1" x14ac:dyDescent="0.25">
      <c r="S413" s="5"/>
    </row>
    <row r="414" spans="19:19" ht="12" customHeight="1" x14ac:dyDescent="0.25">
      <c r="S414" s="5"/>
    </row>
    <row r="415" spans="19:19" ht="12" customHeight="1" x14ac:dyDescent="0.25">
      <c r="S415" s="5"/>
    </row>
    <row r="416" spans="19:19" ht="12" customHeight="1" x14ac:dyDescent="0.25">
      <c r="S416" s="5"/>
    </row>
    <row r="417" spans="19:19" ht="12" customHeight="1" x14ac:dyDescent="0.25">
      <c r="S417" s="5"/>
    </row>
    <row r="418" spans="19:19" ht="12" customHeight="1" x14ac:dyDescent="0.25">
      <c r="S418" s="5"/>
    </row>
    <row r="419" spans="19:19" ht="12" customHeight="1" x14ac:dyDescent="0.25">
      <c r="S419" s="5"/>
    </row>
    <row r="420" spans="19:19" ht="12" customHeight="1" x14ac:dyDescent="0.25">
      <c r="S420" s="5"/>
    </row>
    <row r="421" spans="19:19" ht="12" customHeight="1" x14ac:dyDescent="0.25">
      <c r="S421" s="5"/>
    </row>
    <row r="422" spans="19:19" ht="12" customHeight="1" x14ac:dyDescent="0.25">
      <c r="S422" s="5"/>
    </row>
    <row r="423" spans="19:19" ht="12" customHeight="1" x14ac:dyDescent="0.25">
      <c r="S423" s="5"/>
    </row>
    <row r="424" spans="19:19" ht="12" customHeight="1" x14ac:dyDescent="0.25">
      <c r="S424" s="5"/>
    </row>
    <row r="425" spans="19:19" ht="12" customHeight="1" x14ac:dyDescent="0.25">
      <c r="S425" s="5"/>
    </row>
    <row r="426" spans="19:19" ht="12" customHeight="1" x14ac:dyDescent="0.25">
      <c r="S426" s="5"/>
    </row>
    <row r="427" spans="19:19" ht="12" customHeight="1" x14ac:dyDescent="0.25">
      <c r="S427" s="5"/>
    </row>
    <row r="428" spans="19:19" ht="12" customHeight="1" x14ac:dyDescent="0.25">
      <c r="S428" s="5"/>
    </row>
    <row r="429" spans="19:19" ht="12" customHeight="1" x14ac:dyDescent="0.25">
      <c r="S429" s="5"/>
    </row>
    <row r="430" spans="19:19" ht="12" customHeight="1" x14ac:dyDescent="0.25">
      <c r="S430" s="5"/>
    </row>
    <row r="431" spans="19:19" ht="12" customHeight="1" x14ac:dyDescent="0.25">
      <c r="S431" s="5"/>
    </row>
    <row r="432" spans="19:19" ht="12" customHeight="1" x14ac:dyDescent="0.25">
      <c r="S432" s="5"/>
    </row>
    <row r="433" spans="19:19" ht="12" customHeight="1" x14ac:dyDescent="0.25">
      <c r="S433" s="5"/>
    </row>
    <row r="434" spans="19:19" ht="12" customHeight="1" x14ac:dyDescent="0.25">
      <c r="S434" s="5"/>
    </row>
    <row r="435" spans="19:19" ht="12" customHeight="1" x14ac:dyDescent="0.25">
      <c r="S435" s="5"/>
    </row>
    <row r="436" spans="19:19" ht="12" customHeight="1" x14ac:dyDescent="0.25">
      <c r="S436" s="5"/>
    </row>
    <row r="437" spans="19:19" ht="12" customHeight="1" x14ac:dyDescent="0.25">
      <c r="S437" s="5"/>
    </row>
    <row r="438" spans="19:19" ht="12" customHeight="1" x14ac:dyDescent="0.25">
      <c r="S438" s="5"/>
    </row>
    <row r="439" spans="19:19" ht="12" customHeight="1" x14ac:dyDescent="0.25">
      <c r="S439" s="5"/>
    </row>
    <row r="440" spans="19:19" ht="12" customHeight="1" x14ac:dyDescent="0.25">
      <c r="S440" s="5"/>
    </row>
    <row r="441" spans="19:19" ht="12" customHeight="1" x14ac:dyDescent="0.25">
      <c r="S441" s="5"/>
    </row>
    <row r="442" spans="19:19" ht="12" customHeight="1" x14ac:dyDescent="0.25">
      <c r="S442" s="5"/>
    </row>
    <row r="443" spans="19:19" ht="12" customHeight="1" x14ac:dyDescent="0.25">
      <c r="S443" s="5"/>
    </row>
    <row r="444" spans="19:19" ht="12" customHeight="1" x14ac:dyDescent="0.25">
      <c r="S444" s="5"/>
    </row>
    <row r="445" spans="19:19" ht="12" customHeight="1" x14ac:dyDescent="0.25">
      <c r="S445" s="5"/>
    </row>
    <row r="446" spans="19:19" ht="12" customHeight="1" x14ac:dyDescent="0.25">
      <c r="S446" s="5"/>
    </row>
    <row r="447" spans="19:19" ht="12" customHeight="1" x14ac:dyDescent="0.25">
      <c r="S447" s="5"/>
    </row>
    <row r="448" spans="19:19" ht="12" customHeight="1" x14ac:dyDescent="0.25">
      <c r="S448" s="5"/>
    </row>
    <row r="449" spans="19:19" ht="12" customHeight="1" x14ac:dyDescent="0.25">
      <c r="S449" s="5"/>
    </row>
    <row r="450" spans="19:19" ht="12" customHeight="1" x14ac:dyDescent="0.25">
      <c r="S450" s="5"/>
    </row>
    <row r="451" spans="19:19" ht="12" customHeight="1" x14ac:dyDescent="0.25">
      <c r="S451" s="5"/>
    </row>
    <row r="452" spans="19:19" ht="12" customHeight="1" x14ac:dyDescent="0.25">
      <c r="S452" s="5"/>
    </row>
    <row r="453" spans="19:19" ht="12" customHeight="1" x14ac:dyDescent="0.25">
      <c r="S453" s="5"/>
    </row>
    <row r="454" spans="19:19" ht="12" customHeight="1" x14ac:dyDescent="0.25">
      <c r="S454" s="5"/>
    </row>
    <row r="455" spans="19:19" ht="12" customHeight="1" x14ac:dyDescent="0.25">
      <c r="S455" s="5"/>
    </row>
    <row r="456" spans="19:19" ht="12" customHeight="1" x14ac:dyDescent="0.25">
      <c r="S456" s="5"/>
    </row>
    <row r="457" spans="19:19" ht="12" customHeight="1" x14ac:dyDescent="0.25">
      <c r="S457" s="5"/>
    </row>
    <row r="458" spans="19:19" ht="12" customHeight="1" x14ac:dyDescent="0.25">
      <c r="S458" s="5"/>
    </row>
    <row r="459" spans="19:19" ht="12" customHeight="1" x14ac:dyDescent="0.25">
      <c r="S459" s="5"/>
    </row>
    <row r="460" spans="19:19" ht="12" customHeight="1" x14ac:dyDescent="0.25">
      <c r="S460" s="5"/>
    </row>
    <row r="461" spans="19:19" ht="12" customHeight="1" x14ac:dyDescent="0.25">
      <c r="S461" s="5"/>
    </row>
    <row r="462" spans="19:19" ht="12" customHeight="1" x14ac:dyDescent="0.25">
      <c r="S462" s="5"/>
    </row>
    <row r="463" spans="19:19" ht="12" customHeight="1" x14ac:dyDescent="0.25">
      <c r="S463" s="5"/>
    </row>
    <row r="464" spans="19:19" ht="12" customHeight="1" x14ac:dyDescent="0.25">
      <c r="S464" s="5"/>
    </row>
    <row r="465" spans="19:19" ht="12" customHeight="1" x14ac:dyDescent="0.25">
      <c r="S465" s="5"/>
    </row>
    <row r="466" spans="19:19" ht="12" customHeight="1" x14ac:dyDescent="0.25">
      <c r="S466" s="5"/>
    </row>
    <row r="467" spans="19:19" ht="12" customHeight="1" x14ac:dyDescent="0.25">
      <c r="S467" s="5"/>
    </row>
    <row r="468" spans="19:19" ht="12" customHeight="1" x14ac:dyDescent="0.25">
      <c r="S468" s="5"/>
    </row>
    <row r="469" spans="19:19" ht="12" customHeight="1" x14ac:dyDescent="0.25">
      <c r="S469" s="5"/>
    </row>
    <row r="470" spans="19:19" ht="12" customHeight="1" x14ac:dyDescent="0.25">
      <c r="S470" s="5"/>
    </row>
    <row r="471" spans="19:19" ht="12" customHeight="1" x14ac:dyDescent="0.25">
      <c r="S471" s="5"/>
    </row>
    <row r="472" spans="19:19" ht="12" customHeight="1" x14ac:dyDescent="0.25">
      <c r="S472" s="5"/>
    </row>
    <row r="473" spans="19:19" ht="12" customHeight="1" x14ac:dyDescent="0.25">
      <c r="S473" s="5"/>
    </row>
    <row r="474" spans="19:19" ht="12" customHeight="1" x14ac:dyDescent="0.25">
      <c r="S474" s="5"/>
    </row>
    <row r="475" spans="19:19" ht="12" customHeight="1" x14ac:dyDescent="0.25">
      <c r="S475" s="5"/>
    </row>
    <row r="476" spans="19:19" ht="12" customHeight="1" x14ac:dyDescent="0.25">
      <c r="S476" s="5"/>
    </row>
    <row r="477" spans="19:19" ht="12" customHeight="1" x14ac:dyDescent="0.25">
      <c r="S477" s="5"/>
    </row>
    <row r="478" spans="19:19" ht="12" customHeight="1" x14ac:dyDescent="0.25">
      <c r="S478" s="5"/>
    </row>
    <row r="479" spans="19:19" ht="12" customHeight="1" x14ac:dyDescent="0.25">
      <c r="S479" s="5"/>
    </row>
    <row r="480" spans="19:19" ht="12" customHeight="1" x14ac:dyDescent="0.25">
      <c r="S480" s="5"/>
    </row>
    <row r="481" spans="19:19" ht="12" customHeight="1" x14ac:dyDescent="0.25">
      <c r="S481" s="5"/>
    </row>
    <row r="482" spans="19:19" ht="12" customHeight="1" x14ac:dyDescent="0.25">
      <c r="S482" s="5"/>
    </row>
    <row r="483" spans="19:19" ht="12" customHeight="1" x14ac:dyDescent="0.25">
      <c r="S483" s="5"/>
    </row>
    <row r="484" spans="19:19" ht="12" customHeight="1" x14ac:dyDescent="0.25">
      <c r="S484" s="5"/>
    </row>
    <row r="485" spans="19:19" ht="12" customHeight="1" x14ac:dyDescent="0.25">
      <c r="S485" s="5"/>
    </row>
    <row r="486" spans="19:19" ht="12" customHeight="1" x14ac:dyDescent="0.25">
      <c r="S486" s="5"/>
    </row>
    <row r="487" spans="19:19" ht="12" customHeight="1" x14ac:dyDescent="0.25">
      <c r="S487" s="5"/>
    </row>
    <row r="488" spans="19:19" ht="12" customHeight="1" x14ac:dyDescent="0.25">
      <c r="S488" s="5"/>
    </row>
    <row r="489" spans="19:19" ht="12" customHeight="1" x14ac:dyDescent="0.25">
      <c r="S489" s="5"/>
    </row>
    <row r="490" spans="19:19" ht="12" customHeight="1" x14ac:dyDescent="0.25">
      <c r="S490" s="5"/>
    </row>
    <row r="491" spans="19:19" ht="12" customHeight="1" x14ac:dyDescent="0.25">
      <c r="S491" s="5"/>
    </row>
    <row r="492" spans="19:19" ht="12" customHeight="1" x14ac:dyDescent="0.25">
      <c r="S492" s="5"/>
    </row>
    <row r="493" spans="19:19" ht="12" customHeight="1" x14ac:dyDescent="0.25">
      <c r="S493" s="5"/>
    </row>
    <row r="494" spans="19:19" ht="12" customHeight="1" x14ac:dyDescent="0.25">
      <c r="S494" s="5"/>
    </row>
    <row r="495" spans="19:19" ht="12" customHeight="1" x14ac:dyDescent="0.25">
      <c r="S495" s="5"/>
    </row>
    <row r="496" spans="19:19" ht="12" customHeight="1" x14ac:dyDescent="0.25">
      <c r="S496" s="5"/>
    </row>
    <row r="497" spans="19:19" ht="12" customHeight="1" x14ac:dyDescent="0.25">
      <c r="S497" s="5"/>
    </row>
    <row r="498" spans="19:19" ht="12" customHeight="1" x14ac:dyDescent="0.25">
      <c r="S498" s="5"/>
    </row>
    <row r="499" spans="19:19" ht="12" customHeight="1" x14ac:dyDescent="0.25">
      <c r="S499" s="5"/>
    </row>
    <row r="500" spans="19:19" ht="12" customHeight="1" x14ac:dyDescent="0.25">
      <c r="S500" s="5"/>
    </row>
    <row r="501" spans="19:19" ht="12" customHeight="1" x14ac:dyDescent="0.25">
      <c r="S501" s="5"/>
    </row>
    <row r="502" spans="19:19" ht="12" customHeight="1" x14ac:dyDescent="0.25">
      <c r="S502" s="5"/>
    </row>
    <row r="503" spans="19:19" ht="12" customHeight="1" x14ac:dyDescent="0.25">
      <c r="S503" s="5"/>
    </row>
    <row r="504" spans="19:19" ht="12" customHeight="1" x14ac:dyDescent="0.25">
      <c r="S504" s="5"/>
    </row>
    <row r="505" spans="19:19" ht="12" customHeight="1" x14ac:dyDescent="0.25">
      <c r="S505" s="5"/>
    </row>
    <row r="506" spans="19:19" ht="12" customHeight="1" x14ac:dyDescent="0.25">
      <c r="S506" s="5"/>
    </row>
    <row r="507" spans="19:19" ht="12" customHeight="1" x14ac:dyDescent="0.25">
      <c r="S507" s="5"/>
    </row>
    <row r="508" spans="19:19" ht="12" customHeight="1" x14ac:dyDescent="0.25">
      <c r="S508" s="5"/>
    </row>
    <row r="509" spans="19:19" ht="12" customHeight="1" x14ac:dyDescent="0.25">
      <c r="S509" s="5"/>
    </row>
    <row r="510" spans="19:19" ht="12" customHeight="1" x14ac:dyDescent="0.25">
      <c r="S510" s="5"/>
    </row>
    <row r="511" spans="19:19" ht="12" customHeight="1" x14ac:dyDescent="0.25">
      <c r="S511" s="5"/>
    </row>
    <row r="512" spans="19:19" ht="12" customHeight="1" x14ac:dyDescent="0.25">
      <c r="S512" s="5"/>
    </row>
    <row r="513" spans="19:19" ht="12" customHeight="1" x14ac:dyDescent="0.25">
      <c r="S513" s="5"/>
    </row>
    <row r="514" spans="19:19" ht="12" customHeight="1" x14ac:dyDescent="0.25">
      <c r="S514" s="5"/>
    </row>
    <row r="515" spans="19:19" ht="12" customHeight="1" x14ac:dyDescent="0.25">
      <c r="S515" s="5"/>
    </row>
    <row r="516" spans="19:19" ht="12" customHeight="1" x14ac:dyDescent="0.25">
      <c r="S516" s="5"/>
    </row>
    <row r="517" spans="19:19" ht="12" customHeight="1" x14ac:dyDescent="0.25">
      <c r="S517" s="5"/>
    </row>
    <row r="518" spans="19:19" ht="12" customHeight="1" x14ac:dyDescent="0.25">
      <c r="S518" s="5"/>
    </row>
    <row r="519" spans="19:19" ht="12" customHeight="1" x14ac:dyDescent="0.25">
      <c r="S519" s="5"/>
    </row>
    <row r="520" spans="19:19" ht="12" customHeight="1" x14ac:dyDescent="0.25">
      <c r="S520" s="5"/>
    </row>
    <row r="521" spans="19:19" ht="12" customHeight="1" x14ac:dyDescent="0.25">
      <c r="S521" s="5"/>
    </row>
    <row r="522" spans="19:19" ht="12" customHeight="1" x14ac:dyDescent="0.25">
      <c r="S522" s="5"/>
    </row>
    <row r="523" spans="19:19" ht="12" customHeight="1" x14ac:dyDescent="0.25">
      <c r="S523" s="5"/>
    </row>
    <row r="524" spans="19:19" ht="12" customHeight="1" x14ac:dyDescent="0.25">
      <c r="S524" s="5"/>
    </row>
    <row r="525" spans="19:19" ht="12" customHeight="1" x14ac:dyDescent="0.25">
      <c r="S525" s="5"/>
    </row>
    <row r="526" spans="19:19" ht="12" customHeight="1" x14ac:dyDescent="0.25">
      <c r="S526" s="5"/>
    </row>
    <row r="527" spans="19:19" ht="12" customHeight="1" x14ac:dyDescent="0.25">
      <c r="S527" s="5"/>
    </row>
    <row r="528" spans="19:19" ht="12" customHeight="1" x14ac:dyDescent="0.25">
      <c r="S528" s="5"/>
    </row>
    <row r="529" spans="19:19" ht="12" customHeight="1" x14ac:dyDescent="0.25">
      <c r="S529" s="5"/>
    </row>
    <row r="530" spans="19:19" ht="12" customHeight="1" x14ac:dyDescent="0.25">
      <c r="S530" s="5"/>
    </row>
    <row r="531" spans="19:19" ht="12" customHeight="1" x14ac:dyDescent="0.25">
      <c r="S531" s="5"/>
    </row>
    <row r="532" spans="19:19" ht="12" customHeight="1" x14ac:dyDescent="0.25">
      <c r="S532" s="5"/>
    </row>
    <row r="533" spans="19:19" ht="12" customHeight="1" x14ac:dyDescent="0.25">
      <c r="S533" s="5"/>
    </row>
    <row r="534" spans="19:19" ht="12" customHeight="1" x14ac:dyDescent="0.25">
      <c r="S534" s="5"/>
    </row>
    <row r="535" spans="19:19" ht="12" customHeight="1" x14ac:dyDescent="0.25">
      <c r="S535" s="5"/>
    </row>
    <row r="536" spans="19:19" ht="12" customHeight="1" x14ac:dyDescent="0.25">
      <c r="S536" s="5"/>
    </row>
    <row r="537" spans="19:19" ht="12" customHeight="1" x14ac:dyDescent="0.25">
      <c r="S537" s="5"/>
    </row>
    <row r="538" spans="19:19" ht="12" customHeight="1" x14ac:dyDescent="0.25">
      <c r="S538" s="5"/>
    </row>
    <row r="539" spans="19:19" ht="12" customHeight="1" x14ac:dyDescent="0.25">
      <c r="S539" s="5"/>
    </row>
    <row r="540" spans="19:19" ht="12" customHeight="1" x14ac:dyDescent="0.25">
      <c r="S540" s="5"/>
    </row>
    <row r="541" spans="19:19" ht="12" customHeight="1" x14ac:dyDescent="0.25">
      <c r="S541" s="5"/>
    </row>
    <row r="542" spans="19:19" ht="12" customHeight="1" x14ac:dyDescent="0.25">
      <c r="S542" s="5"/>
    </row>
    <row r="543" spans="19:19" ht="12" customHeight="1" x14ac:dyDescent="0.25">
      <c r="S543" s="5"/>
    </row>
    <row r="544" spans="19:19" ht="12" customHeight="1" x14ac:dyDescent="0.25">
      <c r="S544" s="5"/>
    </row>
    <row r="545" spans="19:19" ht="12" customHeight="1" x14ac:dyDescent="0.25">
      <c r="S545" s="5"/>
    </row>
    <row r="546" spans="19:19" ht="12" customHeight="1" x14ac:dyDescent="0.25">
      <c r="S546" s="5"/>
    </row>
    <row r="547" spans="19:19" ht="12" customHeight="1" x14ac:dyDescent="0.25">
      <c r="S547" s="5"/>
    </row>
    <row r="548" spans="19:19" ht="12" customHeight="1" x14ac:dyDescent="0.25">
      <c r="S548" s="5"/>
    </row>
    <row r="549" spans="19:19" ht="12" customHeight="1" x14ac:dyDescent="0.25">
      <c r="S549" s="5"/>
    </row>
    <row r="550" spans="19:19" ht="12" customHeight="1" x14ac:dyDescent="0.25">
      <c r="S550" s="5"/>
    </row>
    <row r="551" spans="19:19" ht="12" customHeight="1" x14ac:dyDescent="0.25">
      <c r="S551" s="5"/>
    </row>
    <row r="552" spans="19:19" ht="12" customHeight="1" x14ac:dyDescent="0.25">
      <c r="S552" s="5"/>
    </row>
    <row r="553" spans="19:19" ht="12" customHeight="1" x14ac:dyDescent="0.25">
      <c r="S553" s="5"/>
    </row>
    <row r="554" spans="19:19" ht="12" customHeight="1" x14ac:dyDescent="0.25">
      <c r="S554" s="5"/>
    </row>
    <row r="555" spans="19:19" ht="12" customHeight="1" x14ac:dyDescent="0.25">
      <c r="S555" s="5"/>
    </row>
    <row r="556" spans="19:19" ht="12" customHeight="1" x14ac:dyDescent="0.25">
      <c r="S556" s="5"/>
    </row>
    <row r="557" spans="19:19" ht="12" customHeight="1" x14ac:dyDescent="0.25">
      <c r="S557" s="5"/>
    </row>
    <row r="558" spans="19:19" ht="12" customHeight="1" x14ac:dyDescent="0.25">
      <c r="S558" s="5"/>
    </row>
    <row r="559" spans="19:19" ht="12" customHeight="1" x14ac:dyDescent="0.25">
      <c r="S559" s="5"/>
    </row>
    <row r="560" spans="19:19" ht="12" customHeight="1" x14ac:dyDescent="0.25">
      <c r="S560" s="5"/>
    </row>
    <row r="561" spans="19:19" ht="12" customHeight="1" x14ac:dyDescent="0.25">
      <c r="S561" s="5"/>
    </row>
    <row r="562" spans="19:19" ht="12" customHeight="1" x14ac:dyDescent="0.25">
      <c r="S562" s="5"/>
    </row>
    <row r="563" spans="19:19" ht="12" customHeight="1" x14ac:dyDescent="0.25">
      <c r="S563" s="5"/>
    </row>
    <row r="564" spans="19:19" ht="12" customHeight="1" x14ac:dyDescent="0.25">
      <c r="S564" s="5"/>
    </row>
    <row r="565" spans="19:19" ht="12" customHeight="1" x14ac:dyDescent="0.25">
      <c r="S565" s="5"/>
    </row>
    <row r="566" spans="19:19" ht="12" customHeight="1" x14ac:dyDescent="0.25">
      <c r="S566" s="5"/>
    </row>
    <row r="567" spans="19:19" ht="12" customHeight="1" x14ac:dyDescent="0.25">
      <c r="S567" s="5"/>
    </row>
    <row r="568" spans="19:19" ht="12" customHeight="1" x14ac:dyDescent="0.25">
      <c r="S568" s="5"/>
    </row>
    <row r="569" spans="19:19" ht="12" customHeight="1" x14ac:dyDescent="0.25">
      <c r="S569" s="5"/>
    </row>
    <row r="570" spans="19:19" ht="12" customHeight="1" x14ac:dyDescent="0.25">
      <c r="S570" s="5"/>
    </row>
    <row r="571" spans="19:19" ht="12" customHeight="1" x14ac:dyDescent="0.25">
      <c r="S571" s="5"/>
    </row>
    <row r="572" spans="19:19" ht="12" customHeight="1" x14ac:dyDescent="0.25">
      <c r="S572" s="5"/>
    </row>
    <row r="573" spans="19:19" ht="12" customHeight="1" x14ac:dyDescent="0.25">
      <c r="S573" s="5"/>
    </row>
    <row r="574" spans="19:19" ht="12" customHeight="1" x14ac:dyDescent="0.25">
      <c r="S574" s="5"/>
    </row>
    <row r="575" spans="19:19" ht="12" customHeight="1" x14ac:dyDescent="0.25">
      <c r="S575" s="5"/>
    </row>
    <row r="576" spans="19:19" ht="12" customHeight="1" x14ac:dyDescent="0.25">
      <c r="S576" s="5"/>
    </row>
    <row r="577" spans="19:19" ht="12" customHeight="1" x14ac:dyDescent="0.25">
      <c r="S577" s="5"/>
    </row>
    <row r="578" spans="19:19" ht="12" customHeight="1" x14ac:dyDescent="0.25">
      <c r="S578" s="5"/>
    </row>
    <row r="579" spans="19:19" ht="12" customHeight="1" x14ac:dyDescent="0.25">
      <c r="S579" s="5"/>
    </row>
    <row r="580" spans="19:19" ht="12" customHeight="1" x14ac:dyDescent="0.25">
      <c r="S580" s="5"/>
    </row>
    <row r="581" spans="19:19" ht="12" customHeight="1" x14ac:dyDescent="0.25">
      <c r="S581" s="5"/>
    </row>
    <row r="582" spans="19:19" ht="12" customHeight="1" x14ac:dyDescent="0.25">
      <c r="S582" s="5"/>
    </row>
    <row r="583" spans="19:19" ht="12" customHeight="1" x14ac:dyDescent="0.25">
      <c r="S583" s="5"/>
    </row>
    <row r="584" spans="19:19" ht="12" customHeight="1" x14ac:dyDescent="0.25">
      <c r="S584" s="5"/>
    </row>
    <row r="585" spans="19:19" ht="12" customHeight="1" x14ac:dyDescent="0.25">
      <c r="S585" s="5"/>
    </row>
    <row r="586" spans="19:19" ht="12" customHeight="1" x14ac:dyDescent="0.25">
      <c r="S586" s="5"/>
    </row>
    <row r="587" spans="19:19" ht="12" customHeight="1" x14ac:dyDescent="0.25">
      <c r="S587" s="5"/>
    </row>
    <row r="588" spans="19:19" ht="12" customHeight="1" x14ac:dyDescent="0.25">
      <c r="S588" s="5"/>
    </row>
    <row r="589" spans="19:19" ht="12" customHeight="1" x14ac:dyDescent="0.25">
      <c r="S589" s="5"/>
    </row>
    <row r="590" spans="19:19" ht="12" customHeight="1" x14ac:dyDescent="0.25">
      <c r="S590" s="5"/>
    </row>
    <row r="591" spans="19:19" ht="12" customHeight="1" x14ac:dyDescent="0.25">
      <c r="S591" s="5"/>
    </row>
    <row r="592" spans="19:19" ht="12" customHeight="1" x14ac:dyDescent="0.25">
      <c r="S592" s="5"/>
    </row>
    <row r="593" spans="19:19" ht="12" customHeight="1" x14ac:dyDescent="0.25">
      <c r="S593" s="5"/>
    </row>
    <row r="594" spans="19:19" ht="12" customHeight="1" x14ac:dyDescent="0.25">
      <c r="S594" s="5"/>
    </row>
    <row r="595" spans="19:19" ht="12" customHeight="1" x14ac:dyDescent="0.25">
      <c r="S595" s="5"/>
    </row>
    <row r="596" spans="19:19" ht="12" customHeight="1" x14ac:dyDescent="0.25">
      <c r="S596" s="5"/>
    </row>
    <row r="597" spans="19:19" ht="12" customHeight="1" x14ac:dyDescent="0.25">
      <c r="S597" s="5"/>
    </row>
    <row r="598" spans="19:19" ht="12" customHeight="1" x14ac:dyDescent="0.25">
      <c r="S598" s="5"/>
    </row>
    <row r="599" spans="19:19" ht="12" customHeight="1" x14ac:dyDescent="0.25">
      <c r="S599" s="5"/>
    </row>
    <row r="600" spans="19:19" ht="12" customHeight="1" x14ac:dyDescent="0.25">
      <c r="S600" s="5"/>
    </row>
    <row r="601" spans="19:19" ht="12" customHeight="1" x14ac:dyDescent="0.25">
      <c r="S601" s="5"/>
    </row>
    <row r="602" spans="19:19" ht="12" customHeight="1" x14ac:dyDescent="0.25">
      <c r="S602" s="5"/>
    </row>
    <row r="603" spans="19:19" ht="12" customHeight="1" x14ac:dyDescent="0.25">
      <c r="S603" s="5"/>
    </row>
    <row r="604" spans="19:19" ht="12" customHeight="1" x14ac:dyDescent="0.25">
      <c r="S604" s="5"/>
    </row>
    <row r="605" spans="19:19" ht="12" customHeight="1" x14ac:dyDescent="0.25">
      <c r="S605" s="5"/>
    </row>
    <row r="606" spans="19:19" ht="12" customHeight="1" x14ac:dyDescent="0.25">
      <c r="S606" s="5"/>
    </row>
    <row r="607" spans="19:19" ht="12" customHeight="1" x14ac:dyDescent="0.25">
      <c r="S607" s="5"/>
    </row>
    <row r="608" spans="19:19" ht="12" customHeight="1" x14ac:dyDescent="0.25">
      <c r="S608" s="5"/>
    </row>
    <row r="609" spans="19:19" ht="12" customHeight="1" x14ac:dyDescent="0.25">
      <c r="S609" s="5"/>
    </row>
    <row r="610" spans="19:19" ht="12" customHeight="1" x14ac:dyDescent="0.25">
      <c r="S610" s="5"/>
    </row>
    <row r="611" spans="19:19" ht="12" customHeight="1" x14ac:dyDescent="0.25">
      <c r="S611" s="5"/>
    </row>
    <row r="612" spans="19:19" ht="12" customHeight="1" x14ac:dyDescent="0.25">
      <c r="S612" s="5"/>
    </row>
    <row r="613" spans="19:19" ht="12" customHeight="1" x14ac:dyDescent="0.25">
      <c r="S613" s="5"/>
    </row>
    <row r="614" spans="19:19" ht="12" customHeight="1" x14ac:dyDescent="0.25">
      <c r="S614" s="5"/>
    </row>
    <row r="615" spans="19:19" ht="12" customHeight="1" x14ac:dyDescent="0.25">
      <c r="S615" s="5"/>
    </row>
    <row r="616" spans="19:19" ht="12" customHeight="1" x14ac:dyDescent="0.25">
      <c r="S616" s="5"/>
    </row>
    <row r="617" spans="19:19" ht="12" customHeight="1" x14ac:dyDescent="0.25">
      <c r="S617" s="5"/>
    </row>
    <row r="618" spans="19:19" ht="12" customHeight="1" x14ac:dyDescent="0.25">
      <c r="S618" s="5"/>
    </row>
    <row r="619" spans="19:19" ht="12" customHeight="1" x14ac:dyDescent="0.25">
      <c r="S619" s="5"/>
    </row>
    <row r="620" spans="19:19" ht="12" customHeight="1" x14ac:dyDescent="0.25">
      <c r="S620" s="5"/>
    </row>
    <row r="621" spans="19:19" ht="12" customHeight="1" x14ac:dyDescent="0.25">
      <c r="S621" s="5"/>
    </row>
    <row r="622" spans="19:19" ht="12" customHeight="1" x14ac:dyDescent="0.25">
      <c r="S622" s="5"/>
    </row>
    <row r="623" spans="19:19" ht="12" customHeight="1" x14ac:dyDescent="0.25">
      <c r="S623" s="5"/>
    </row>
    <row r="624" spans="19:19" ht="12" customHeight="1" x14ac:dyDescent="0.25">
      <c r="S624" s="5"/>
    </row>
    <row r="625" spans="19:19" ht="12" customHeight="1" x14ac:dyDescent="0.25">
      <c r="S625" s="5"/>
    </row>
    <row r="626" spans="19:19" ht="12" customHeight="1" x14ac:dyDescent="0.25">
      <c r="S626" s="5"/>
    </row>
    <row r="627" spans="19:19" ht="12" customHeight="1" x14ac:dyDescent="0.25">
      <c r="S627" s="5"/>
    </row>
    <row r="628" spans="19:19" ht="12" customHeight="1" x14ac:dyDescent="0.25">
      <c r="S628" s="5"/>
    </row>
    <row r="629" spans="19:19" ht="12" customHeight="1" x14ac:dyDescent="0.25">
      <c r="S629" s="5"/>
    </row>
    <row r="630" spans="19:19" ht="12" customHeight="1" x14ac:dyDescent="0.25">
      <c r="S630" s="5"/>
    </row>
    <row r="631" spans="19:19" ht="12" customHeight="1" x14ac:dyDescent="0.25">
      <c r="S631" s="5"/>
    </row>
    <row r="632" spans="19:19" ht="12" customHeight="1" x14ac:dyDescent="0.25">
      <c r="S632" s="5"/>
    </row>
    <row r="633" spans="19:19" ht="12" customHeight="1" x14ac:dyDescent="0.25">
      <c r="S633" s="5"/>
    </row>
    <row r="634" spans="19:19" ht="12" customHeight="1" x14ac:dyDescent="0.25">
      <c r="S634" s="5"/>
    </row>
    <row r="635" spans="19:19" ht="12" customHeight="1" x14ac:dyDescent="0.25">
      <c r="S635" s="5"/>
    </row>
    <row r="636" spans="19:19" ht="12" customHeight="1" x14ac:dyDescent="0.25">
      <c r="S636" s="5"/>
    </row>
    <row r="637" spans="19:19" ht="12" customHeight="1" x14ac:dyDescent="0.25">
      <c r="S637" s="5"/>
    </row>
    <row r="638" spans="19:19" ht="12" customHeight="1" x14ac:dyDescent="0.25">
      <c r="S638" s="5"/>
    </row>
    <row r="639" spans="19:19" ht="12" customHeight="1" x14ac:dyDescent="0.25">
      <c r="S639" s="5"/>
    </row>
    <row r="640" spans="19:19" ht="12" customHeight="1" x14ac:dyDescent="0.25">
      <c r="S640" s="5"/>
    </row>
    <row r="641" spans="19:19" ht="12" customHeight="1" x14ac:dyDescent="0.25">
      <c r="S641" s="5"/>
    </row>
    <row r="642" spans="19:19" ht="12" customHeight="1" x14ac:dyDescent="0.25">
      <c r="S642" s="5"/>
    </row>
    <row r="643" spans="19:19" ht="12" customHeight="1" x14ac:dyDescent="0.25">
      <c r="S643" s="5"/>
    </row>
    <row r="644" spans="19:19" ht="12" customHeight="1" x14ac:dyDescent="0.25">
      <c r="S644" s="5"/>
    </row>
    <row r="645" spans="19:19" ht="12" customHeight="1" x14ac:dyDescent="0.25">
      <c r="S645" s="5"/>
    </row>
    <row r="646" spans="19:19" ht="12" customHeight="1" x14ac:dyDescent="0.25">
      <c r="S646" s="5"/>
    </row>
    <row r="647" spans="19:19" ht="12" customHeight="1" x14ac:dyDescent="0.25">
      <c r="S647" s="5"/>
    </row>
    <row r="648" spans="19:19" ht="12" customHeight="1" x14ac:dyDescent="0.25">
      <c r="S648" s="5"/>
    </row>
    <row r="649" spans="19:19" ht="12" customHeight="1" x14ac:dyDescent="0.25">
      <c r="S649" s="5"/>
    </row>
    <row r="650" spans="19:19" ht="12" customHeight="1" x14ac:dyDescent="0.25">
      <c r="S650" s="5"/>
    </row>
    <row r="651" spans="19:19" ht="12" customHeight="1" x14ac:dyDescent="0.25">
      <c r="S651" s="5"/>
    </row>
    <row r="652" spans="19:19" ht="12" customHeight="1" x14ac:dyDescent="0.25">
      <c r="S652" s="5"/>
    </row>
    <row r="653" spans="19:19" ht="12" customHeight="1" x14ac:dyDescent="0.25">
      <c r="S653" s="5"/>
    </row>
    <row r="654" spans="19:19" ht="12" customHeight="1" x14ac:dyDescent="0.25">
      <c r="S654" s="5"/>
    </row>
    <row r="655" spans="19:19" ht="12" customHeight="1" x14ac:dyDescent="0.25">
      <c r="S655" s="5"/>
    </row>
    <row r="656" spans="19:19" ht="12" customHeight="1" x14ac:dyDescent="0.25">
      <c r="S656" s="5"/>
    </row>
    <row r="657" spans="19:19" ht="12" customHeight="1" x14ac:dyDescent="0.25">
      <c r="S657" s="5"/>
    </row>
    <row r="658" spans="19:19" ht="12" customHeight="1" x14ac:dyDescent="0.25">
      <c r="S658" s="5"/>
    </row>
    <row r="659" spans="19:19" ht="12" customHeight="1" x14ac:dyDescent="0.25">
      <c r="S659" s="5"/>
    </row>
    <row r="660" spans="19:19" ht="12" customHeight="1" x14ac:dyDescent="0.25">
      <c r="S660" s="5"/>
    </row>
    <row r="661" spans="19:19" ht="12" customHeight="1" x14ac:dyDescent="0.25">
      <c r="S661" s="5"/>
    </row>
    <row r="662" spans="19:19" ht="12" customHeight="1" x14ac:dyDescent="0.25">
      <c r="S662" s="5"/>
    </row>
    <row r="663" spans="19:19" ht="12" customHeight="1" x14ac:dyDescent="0.25">
      <c r="S663" s="5"/>
    </row>
    <row r="664" spans="19:19" ht="12" customHeight="1" x14ac:dyDescent="0.25">
      <c r="S664" s="5"/>
    </row>
    <row r="665" spans="19:19" ht="12" customHeight="1" x14ac:dyDescent="0.25">
      <c r="S665" s="5"/>
    </row>
    <row r="666" spans="19:19" ht="12" customHeight="1" x14ac:dyDescent="0.25">
      <c r="S666" s="5"/>
    </row>
    <row r="667" spans="19:19" ht="12" customHeight="1" x14ac:dyDescent="0.25">
      <c r="S667" s="5"/>
    </row>
    <row r="668" spans="19:19" ht="12" customHeight="1" x14ac:dyDescent="0.25">
      <c r="S668" s="5"/>
    </row>
    <row r="669" spans="19:19" ht="12" customHeight="1" x14ac:dyDescent="0.25">
      <c r="S669" s="5"/>
    </row>
    <row r="670" spans="19:19" ht="12" customHeight="1" x14ac:dyDescent="0.25">
      <c r="S670" s="5"/>
    </row>
    <row r="671" spans="19:19" ht="12" customHeight="1" x14ac:dyDescent="0.25">
      <c r="S671" s="5"/>
    </row>
    <row r="672" spans="19:19" ht="12" customHeight="1" x14ac:dyDescent="0.25">
      <c r="S672" s="5"/>
    </row>
    <row r="673" spans="19:19" ht="12" customHeight="1" x14ac:dyDescent="0.25">
      <c r="S673" s="5"/>
    </row>
    <row r="674" spans="19:19" ht="12" customHeight="1" x14ac:dyDescent="0.25">
      <c r="S674" s="5"/>
    </row>
    <row r="675" spans="19:19" ht="12" customHeight="1" x14ac:dyDescent="0.25">
      <c r="S675" s="5"/>
    </row>
    <row r="676" spans="19:19" ht="12" customHeight="1" x14ac:dyDescent="0.25">
      <c r="S676" s="5"/>
    </row>
    <row r="677" spans="19:19" ht="12" customHeight="1" x14ac:dyDescent="0.25">
      <c r="S677" s="5"/>
    </row>
    <row r="678" spans="19:19" ht="12" customHeight="1" x14ac:dyDescent="0.25">
      <c r="S678" s="5"/>
    </row>
    <row r="679" spans="19:19" ht="12" customHeight="1" x14ac:dyDescent="0.25">
      <c r="S679" s="5"/>
    </row>
    <row r="680" spans="19:19" ht="12" customHeight="1" x14ac:dyDescent="0.25">
      <c r="S680" s="5"/>
    </row>
    <row r="681" spans="19:19" ht="12" customHeight="1" x14ac:dyDescent="0.25">
      <c r="S681" s="5"/>
    </row>
    <row r="682" spans="19:19" ht="12" customHeight="1" x14ac:dyDescent="0.25">
      <c r="S682" s="5"/>
    </row>
    <row r="683" spans="19:19" ht="12" customHeight="1" x14ac:dyDescent="0.25">
      <c r="S683" s="5"/>
    </row>
    <row r="684" spans="19:19" ht="12" customHeight="1" x14ac:dyDescent="0.25">
      <c r="S684" s="5"/>
    </row>
    <row r="685" spans="19:19" ht="12" customHeight="1" x14ac:dyDescent="0.25">
      <c r="S685" s="5"/>
    </row>
    <row r="686" spans="19:19" ht="12" customHeight="1" x14ac:dyDescent="0.25">
      <c r="S686" s="5"/>
    </row>
    <row r="687" spans="19:19" ht="12" customHeight="1" x14ac:dyDescent="0.25">
      <c r="S687" s="5"/>
    </row>
    <row r="688" spans="19:19" ht="12" customHeight="1" x14ac:dyDescent="0.25">
      <c r="S688" s="5"/>
    </row>
    <row r="689" spans="19:19" ht="12" customHeight="1" x14ac:dyDescent="0.25">
      <c r="S689" s="5"/>
    </row>
    <row r="690" spans="19:19" ht="12" customHeight="1" x14ac:dyDescent="0.25">
      <c r="S690" s="5"/>
    </row>
    <row r="691" spans="19:19" ht="12" customHeight="1" x14ac:dyDescent="0.25">
      <c r="S691" s="5"/>
    </row>
    <row r="692" spans="19:19" ht="12" customHeight="1" x14ac:dyDescent="0.25">
      <c r="S692" s="5"/>
    </row>
    <row r="693" spans="19:19" ht="12" customHeight="1" x14ac:dyDescent="0.25">
      <c r="S693" s="5"/>
    </row>
    <row r="694" spans="19:19" ht="12" customHeight="1" x14ac:dyDescent="0.25">
      <c r="S694" s="5"/>
    </row>
    <row r="695" spans="19:19" ht="12" customHeight="1" x14ac:dyDescent="0.25">
      <c r="S695" s="5"/>
    </row>
    <row r="696" spans="19:19" ht="12" customHeight="1" x14ac:dyDescent="0.25">
      <c r="S696" s="5"/>
    </row>
    <row r="697" spans="19:19" ht="12" customHeight="1" x14ac:dyDescent="0.25">
      <c r="S697" s="5"/>
    </row>
    <row r="698" spans="19:19" ht="12" customHeight="1" x14ac:dyDescent="0.25">
      <c r="S698" s="5"/>
    </row>
    <row r="699" spans="19:19" ht="12" customHeight="1" x14ac:dyDescent="0.25">
      <c r="S699" s="5"/>
    </row>
    <row r="700" spans="19:19" ht="12" customHeight="1" x14ac:dyDescent="0.25">
      <c r="S700" s="5"/>
    </row>
    <row r="701" spans="19:19" ht="12" customHeight="1" x14ac:dyDescent="0.25">
      <c r="S701" s="5"/>
    </row>
    <row r="702" spans="19:19" ht="12" customHeight="1" x14ac:dyDescent="0.25">
      <c r="S702" s="5"/>
    </row>
    <row r="703" spans="19:19" ht="12" customHeight="1" x14ac:dyDescent="0.25">
      <c r="S703" s="5"/>
    </row>
    <row r="704" spans="19:19" ht="12" customHeight="1" x14ac:dyDescent="0.25">
      <c r="S704" s="5"/>
    </row>
    <row r="705" spans="19:19" ht="12" customHeight="1" x14ac:dyDescent="0.25">
      <c r="S705" s="5"/>
    </row>
    <row r="706" spans="19:19" ht="12" customHeight="1" x14ac:dyDescent="0.25">
      <c r="S706" s="5"/>
    </row>
    <row r="707" spans="19:19" ht="12" customHeight="1" x14ac:dyDescent="0.25">
      <c r="S707" s="5"/>
    </row>
    <row r="708" spans="19:19" ht="12" customHeight="1" x14ac:dyDescent="0.25">
      <c r="S708" s="5"/>
    </row>
    <row r="709" spans="19:19" ht="12" customHeight="1" x14ac:dyDescent="0.25">
      <c r="S709" s="5"/>
    </row>
    <row r="710" spans="19:19" ht="12" customHeight="1" x14ac:dyDescent="0.25">
      <c r="S710" s="5"/>
    </row>
    <row r="711" spans="19:19" ht="12" customHeight="1" x14ac:dyDescent="0.25">
      <c r="S711" s="5"/>
    </row>
    <row r="712" spans="19:19" ht="12" customHeight="1" x14ac:dyDescent="0.25">
      <c r="S712" s="5"/>
    </row>
    <row r="713" spans="19:19" ht="12" customHeight="1" x14ac:dyDescent="0.25">
      <c r="S713" s="5"/>
    </row>
    <row r="714" spans="19:19" ht="12" customHeight="1" x14ac:dyDescent="0.25">
      <c r="S714" s="5"/>
    </row>
    <row r="715" spans="19:19" ht="12" customHeight="1" x14ac:dyDescent="0.25">
      <c r="S715" s="5"/>
    </row>
    <row r="716" spans="19:19" ht="12" customHeight="1" x14ac:dyDescent="0.25">
      <c r="S716" s="5"/>
    </row>
    <row r="717" spans="19:19" ht="12" customHeight="1" x14ac:dyDescent="0.25">
      <c r="S717" s="5"/>
    </row>
    <row r="718" spans="19:19" ht="12" customHeight="1" x14ac:dyDescent="0.25">
      <c r="S718" s="5"/>
    </row>
    <row r="719" spans="19:19" ht="12" customHeight="1" x14ac:dyDescent="0.25">
      <c r="S719" s="5"/>
    </row>
    <row r="720" spans="19:19" ht="12" customHeight="1" x14ac:dyDescent="0.25">
      <c r="S720" s="5"/>
    </row>
    <row r="721" spans="19:19" ht="12" customHeight="1" x14ac:dyDescent="0.25">
      <c r="S721" s="5"/>
    </row>
    <row r="722" spans="19:19" ht="12" customHeight="1" x14ac:dyDescent="0.25">
      <c r="S722" s="5"/>
    </row>
    <row r="723" spans="19:19" ht="12" customHeight="1" x14ac:dyDescent="0.25">
      <c r="S723" s="5"/>
    </row>
    <row r="724" spans="19:19" ht="12" customHeight="1" x14ac:dyDescent="0.25">
      <c r="S724" s="5"/>
    </row>
    <row r="725" spans="19:19" ht="12" customHeight="1" x14ac:dyDescent="0.25">
      <c r="S725" s="5"/>
    </row>
    <row r="726" spans="19:19" ht="12" customHeight="1" x14ac:dyDescent="0.25">
      <c r="S726" s="5"/>
    </row>
    <row r="727" spans="19:19" ht="12" customHeight="1" x14ac:dyDescent="0.25">
      <c r="S727" s="5"/>
    </row>
    <row r="728" spans="19:19" ht="12" customHeight="1" x14ac:dyDescent="0.25">
      <c r="S728" s="5"/>
    </row>
    <row r="729" spans="19:19" ht="12" customHeight="1" x14ac:dyDescent="0.25">
      <c r="S729" s="5"/>
    </row>
    <row r="730" spans="19:19" ht="12" customHeight="1" x14ac:dyDescent="0.25">
      <c r="S730" s="5"/>
    </row>
    <row r="731" spans="19:19" ht="12" customHeight="1" x14ac:dyDescent="0.25">
      <c r="S731" s="5"/>
    </row>
    <row r="732" spans="19:19" ht="12" customHeight="1" x14ac:dyDescent="0.25">
      <c r="S732" s="5"/>
    </row>
    <row r="733" spans="19:19" ht="12" customHeight="1" x14ac:dyDescent="0.25">
      <c r="S733" s="5"/>
    </row>
    <row r="734" spans="19:19" ht="12" customHeight="1" x14ac:dyDescent="0.25">
      <c r="S734" s="5"/>
    </row>
    <row r="735" spans="19:19" ht="12" customHeight="1" x14ac:dyDescent="0.25">
      <c r="S735" s="5"/>
    </row>
    <row r="736" spans="19:19" ht="12" customHeight="1" x14ac:dyDescent="0.25">
      <c r="S736" s="5"/>
    </row>
    <row r="737" spans="19:19" ht="12" customHeight="1" x14ac:dyDescent="0.25">
      <c r="S737" s="5"/>
    </row>
    <row r="738" spans="19:19" ht="12" customHeight="1" x14ac:dyDescent="0.25">
      <c r="S738" s="5"/>
    </row>
    <row r="739" spans="19:19" ht="12" customHeight="1" x14ac:dyDescent="0.25">
      <c r="S739" s="5"/>
    </row>
    <row r="740" spans="19:19" ht="12" customHeight="1" x14ac:dyDescent="0.25">
      <c r="S740" s="5"/>
    </row>
    <row r="741" spans="19:19" ht="12" customHeight="1" x14ac:dyDescent="0.25">
      <c r="S741" s="5"/>
    </row>
    <row r="742" spans="19:19" ht="12" customHeight="1" x14ac:dyDescent="0.25">
      <c r="S742" s="5"/>
    </row>
    <row r="743" spans="19:19" ht="12" customHeight="1" x14ac:dyDescent="0.25">
      <c r="S743" s="5"/>
    </row>
    <row r="744" spans="19:19" ht="12" customHeight="1" x14ac:dyDescent="0.25">
      <c r="S744" s="5"/>
    </row>
    <row r="745" spans="19:19" ht="12" customHeight="1" x14ac:dyDescent="0.25">
      <c r="S745" s="5"/>
    </row>
    <row r="746" spans="19:19" ht="12" customHeight="1" x14ac:dyDescent="0.25">
      <c r="S746" s="5"/>
    </row>
    <row r="747" spans="19:19" ht="12" customHeight="1" x14ac:dyDescent="0.25">
      <c r="S747" s="5"/>
    </row>
    <row r="748" spans="19:19" ht="12" customHeight="1" x14ac:dyDescent="0.25">
      <c r="S748" s="5"/>
    </row>
    <row r="749" spans="19:19" ht="12" customHeight="1" x14ac:dyDescent="0.25">
      <c r="S749" s="5"/>
    </row>
    <row r="750" spans="19:19" ht="12" customHeight="1" x14ac:dyDescent="0.25">
      <c r="S750" s="5"/>
    </row>
    <row r="751" spans="19:19" ht="12" customHeight="1" x14ac:dyDescent="0.25">
      <c r="S751" s="5"/>
    </row>
    <row r="752" spans="19:19" ht="12" customHeight="1" x14ac:dyDescent="0.25">
      <c r="S752" s="5"/>
    </row>
    <row r="753" spans="19:19" ht="12" customHeight="1" x14ac:dyDescent="0.25">
      <c r="S753" s="5"/>
    </row>
    <row r="754" spans="19:19" ht="12" customHeight="1" x14ac:dyDescent="0.25">
      <c r="S754" s="5"/>
    </row>
    <row r="755" spans="19:19" ht="12" customHeight="1" x14ac:dyDescent="0.25">
      <c r="S755" s="5"/>
    </row>
    <row r="756" spans="19:19" ht="12" customHeight="1" x14ac:dyDescent="0.25">
      <c r="S756" s="5"/>
    </row>
    <row r="757" spans="19:19" ht="12" customHeight="1" x14ac:dyDescent="0.25">
      <c r="S757" s="5"/>
    </row>
    <row r="758" spans="19:19" ht="12" customHeight="1" x14ac:dyDescent="0.25">
      <c r="S758" s="5"/>
    </row>
    <row r="759" spans="19:19" ht="12" customHeight="1" x14ac:dyDescent="0.25">
      <c r="S759" s="5"/>
    </row>
    <row r="760" spans="19:19" ht="12" customHeight="1" x14ac:dyDescent="0.25">
      <c r="S760" s="5"/>
    </row>
    <row r="761" spans="19:19" ht="12" customHeight="1" x14ac:dyDescent="0.25">
      <c r="S761" s="5"/>
    </row>
    <row r="762" spans="19:19" ht="12" customHeight="1" x14ac:dyDescent="0.25">
      <c r="S762" s="5"/>
    </row>
    <row r="763" spans="19:19" ht="12" customHeight="1" x14ac:dyDescent="0.25">
      <c r="S763" s="5"/>
    </row>
    <row r="764" spans="19:19" ht="12" customHeight="1" x14ac:dyDescent="0.25">
      <c r="S764" s="5"/>
    </row>
    <row r="765" spans="19:19" ht="12" customHeight="1" x14ac:dyDescent="0.25">
      <c r="S765" s="5"/>
    </row>
    <row r="766" spans="19:19" ht="12" customHeight="1" x14ac:dyDescent="0.25">
      <c r="S766" s="5"/>
    </row>
    <row r="767" spans="19:19" ht="12" customHeight="1" x14ac:dyDescent="0.25">
      <c r="S767" s="5"/>
    </row>
    <row r="768" spans="19:19" ht="12" customHeight="1" x14ac:dyDescent="0.25">
      <c r="S768" s="5"/>
    </row>
    <row r="769" spans="19:19" ht="12" customHeight="1" x14ac:dyDescent="0.25">
      <c r="S769" s="5"/>
    </row>
    <row r="770" spans="19:19" ht="12" customHeight="1" x14ac:dyDescent="0.25">
      <c r="S770" s="5"/>
    </row>
    <row r="771" spans="19:19" ht="12" customHeight="1" x14ac:dyDescent="0.25">
      <c r="S771" s="5"/>
    </row>
    <row r="772" spans="19:19" ht="12" customHeight="1" x14ac:dyDescent="0.25">
      <c r="S772" s="5"/>
    </row>
    <row r="773" spans="19:19" ht="12" customHeight="1" x14ac:dyDescent="0.25">
      <c r="S773" s="5"/>
    </row>
    <row r="774" spans="19:19" ht="12" customHeight="1" x14ac:dyDescent="0.25">
      <c r="S774" s="5"/>
    </row>
    <row r="775" spans="19:19" ht="12" customHeight="1" x14ac:dyDescent="0.25">
      <c r="S775" s="5"/>
    </row>
    <row r="776" spans="19:19" ht="12" customHeight="1" x14ac:dyDescent="0.25">
      <c r="S776" s="5"/>
    </row>
    <row r="777" spans="19:19" ht="12" customHeight="1" x14ac:dyDescent="0.25">
      <c r="S777" s="5"/>
    </row>
    <row r="778" spans="19:19" ht="12" customHeight="1" x14ac:dyDescent="0.25">
      <c r="S778" s="5"/>
    </row>
    <row r="779" spans="19:19" ht="12" customHeight="1" x14ac:dyDescent="0.25">
      <c r="S779" s="5"/>
    </row>
    <row r="780" spans="19:19" ht="12" customHeight="1" x14ac:dyDescent="0.25">
      <c r="S780" s="5"/>
    </row>
    <row r="781" spans="19:19" ht="12" customHeight="1" x14ac:dyDescent="0.25">
      <c r="S781" s="5"/>
    </row>
    <row r="782" spans="19:19" ht="12" customHeight="1" x14ac:dyDescent="0.25">
      <c r="S782" s="5"/>
    </row>
    <row r="783" spans="19:19" ht="12" customHeight="1" x14ac:dyDescent="0.25">
      <c r="S783" s="5"/>
    </row>
    <row r="784" spans="19:19" ht="12" customHeight="1" x14ac:dyDescent="0.25">
      <c r="S784" s="5"/>
    </row>
    <row r="785" spans="19:19" ht="12" customHeight="1" x14ac:dyDescent="0.25">
      <c r="S785" s="5"/>
    </row>
    <row r="786" spans="19:19" ht="12" customHeight="1" x14ac:dyDescent="0.25">
      <c r="S786" s="5"/>
    </row>
    <row r="787" spans="19:19" ht="12" customHeight="1" x14ac:dyDescent="0.25">
      <c r="S787" s="5"/>
    </row>
    <row r="788" spans="19:19" ht="12" customHeight="1" x14ac:dyDescent="0.25">
      <c r="S788" s="5"/>
    </row>
    <row r="789" spans="19:19" ht="12" customHeight="1" x14ac:dyDescent="0.25">
      <c r="S789" s="5"/>
    </row>
    <row r="790" spans="19:19" ht="12" customHeight="1" x14ac:dyDescent="0.25">
      <c r="S790" s="5"/>
    </row>
    <row r="791" spans="19:19" ht="12" customHeight="1" x14ac:dyDescent="0.25">
      <c r="S791" s="5"/>
    </row>
    <row r="792" spans="19:19" ht="12" customHeight="1" x14ac:dyDescent="0.25">
      <c r="S792" s="5"/>
    </row>
    <row r="793" spans="19:19" ht="12" customHeight="1" x14ac:dyDescent="0.25">
      <c r="S793" s="5"/>
    </row>
    <row r="794" spans="19:19" ht="12" customHeight="1" x14ac:dyDescent="0.25">
      <c r="S794" s="5"/>
    </row>
    <row r="795" spans="19:19" ht="12" customHeight="1" x14ac:dyDescent="0.25">
      <c r="S795" s="5"/>
    </row>
    <row r="796" spans="19:19" ht="12" customHeight="1" x14ac:dyDescent="0.25">
      <c r="S796" s="5"/>
    </row>
    <row r="797" spans="19:19" ht="12" customHeight="1" x14ac:dyDescent="0.25">
      <c r="S797" s="5"/>
    </row>
    <row r="798" spans="19:19" ht="12" customHeight="1" x14ac:dyDescent="0.25">
      <c r="S798" s="5"/>
    </row>
    <row r="799" spans="19:19" ht="12" customHeight="1" x14ac:dyDescent="0.25">
      <c r="S799" s="5"/>
    </row>
    <row r="800" spans="19:19" ht="12" customHeight="1" x14ac:dyDescent="0.25">
      <c r="S800" s="5"/>
    </row>
    <row r="801" spans="19:19" ht="12" customHeight="1" x14ac:dyDescent="0.25">
      <c r="S801" s="5"/>
    </row>
    <row r="802" spans="19:19" ht="12" customHeight="1" x14ac:dyDescent="0.25">
      <c r="S802" s="5"/>
    </row>
    <row r="803" spans="19:19" ht="12" customHeight="1" x14ac:dyDescent="0.25">
      <c r="S803" s="5"/>
    </row>
    <row r="804" spans="19:19" ht="12" customHeight="1" x14ac:dyDescent="0.25">
      <c r="S804" s="5"/>
    </row>
    <row r="805" spans="19:19" ht="12" customHeight="1" x14ac:dyDescent="0.25">
      <c r="S805" s="5"/>
    </row>
    <row r="806" spans="19:19" ht="12" customHeight="1" x14ac:dyDescent="0.25">
      <c r="S806" s="5"/>
    </row>
    <row r="807" spans="19:19" ht="12" customHeight="1" x14ac:dyDescent="0.25">
      <c r="S807" s="5"/>
    </row>
    <row r="808" spans="19:19" ht="12" customHeight="1" x14ac:dyDescent="0.25">
      <c r="S808" s="5"/>
    </row>
    <row r="809" spans="19:19" ht="12" customHeight="1" x14ac:dyDescent="0.25">
      <c r="S809" s="5"/>
    </row>
    <row r="810" spans="19:19" ht="12" customHeight="1" x14ac:dyDescent="0.25">
      <c r="S810" s="5"/>
    </row>
    <row r="811" spans="19:19" ht="12" customHeight="1" x14ac:dyDescent="0.25">
      <c r="S811" s="5"/>
    </row>
    <row r="812" spans="19:19" ht="12" customHeight="1" x14ac:dyDescent="0.25">
      <c r="S812" s="5"/>
    </row>
    <row r="813" spans="19:19" ht="12" customHeight="1" x14ac:dyDescent="0.25">
      <c r="S813" s="5"/>
    </row>
    <row r="814" spans="19:19" ht="12" customHeight="1" x14ac:dyDescent="0.25">
      <c r="S814" s="5"/>
    </row>
    <row r="815" spans="19:19" ht="12" customHeight="1" x14ac:dyDescent="0.25">
      <c r="S815" s="5"/>
    </row>
    <row r="816" spans="19:19" ht="12" customHeight="1" x14ac:dyDescent="0.25">
      <c r="S816" s="5"/>
    </row>
    <row r="817" spans="19:19" ht="12" customHeight="1" x14ac:dyDescent="0.25">
      <c r="S817" s="5"/>
    </row>
    <row r="818" spans="19:19" ht="12" customHeight="1" x14ac:dyDescent="0.25">
      <c r="S818" s="5"/>
    </row>
    <row r="819" spans="19:19" ht="12" customHeight="1" x14ac:dyDescent="0.25">
      <c r="S819" s="5"/>
    </row>
    <row r="820" spans="19:19" ht="12" customHeight="1" x14ac:dyDescent="0.25">
      <c r="S820" s="5"/>
    </row>
    <row r="821" spans="19:19" ht="12" customHeight="1" x14ac:dyDescent="0.25">
      <c r="S821" s="5"/>
    </row>
    <row r="822" spans="19:19" ht="12" customHeight="1" x14ac:dyDescent="0.25">
      <c r="S822" s="5"/>
    </row>
    <row r="823" spans="19:19" ht="12" customHeight="1" x14ac:dyDescent="0.25">
      <c r="S823" s="5"/>
    </row>
    <row r="824" spans="19:19" ht="12" customHeight="1" x14ac:dyDescent="0.25">
      <c r="S824" s="5"/>
    </row>
    <row r="825" spans="19:19" ht="12" customHeight="1" x14ac:dyDescent="0.25">
      <c r="S825" s="5"/>
    </row>
    <row r="826" spans="19:19" ht="12" customHeight="1" x14ac:dyDescent="0.25">
      <c r="S826" s="5"/>
    </row>
    <row r="827" spans="19:19" ht="12" customHeight="1" x14ac:dyDescent="0.25">
      <c r="S827" s="5"/>
    </row>
    <row r="828" spans="19:19" ht="12" customHeight="1" x14ac:dyDescent="0.25">
      <c r="S828" s="5"/>
    </row>
    <row r="829" spans="19:19" ht="12" customHeight="1" x14ac:dyDescent="0.25">
      <c r="S829" s="5"/>
    </row>
    <row r="830" spans="19:19" ht="12" customHeight="1" x14ac:dyDescent="0.25">
      <c r="S830" s="5"/>
    </row>
    <row r="831" spans="19:19" ht="12" customHeight="1" x14ac:dyDescent="0.25">
      <c r="S831" s="5"/>
    </row>
    <row r="832" spans="19:19" ht="12" customHeight="1" x14ac:dyDescent="0.25">
      <c r="S832" s="5"/>
    </row>
    <row r="833" spans="19:19" ht="12" customHeight="1" x14ac:dyDescent="0.25">
      <c r="S833" s="5"/>
    </row>
    <row r="834" spans="19:19" ht="12" customHeight="1" x14ac:dyDescent="0.25">
      <c r="S834" s="5"/>
    </row>
    <row r="835" spans="19:19" ht="12" customHeight="1" x14ac:dyDescent="0.25">
      <c r="S835" s="5"/>
    </row>
    <row r="836" spans="19:19" ht="12" customHeight="1" x14ac:dyDescent="0.25">
      <c r="S836" s="5"/>
    </row>
    <row r="837" spans="19:19" ht="12" customHeight="1" x14ac:dyDescent="0.25">
      <c r="S837" s="5"/>
    </row>
    <row r="838" spans="19:19" ht="12" customHeight="1" x14ac:dyDescent="0.25">
      <c r="S838" s="5"/>
    </row>
    <row r="839" spans="19:19" ht="12" customHeight="1" x14ac:dyDescent="0.25">
      <c r="S839" s="5"/>
    </row>
    <row r="840" spans="19:19" ht="12" customHeight="1" x14ac:dyDescent="0.25">
      <c r="S840" s="5"/>
    </row>
    <row r="841" spans="19:19" ht="12" customHeight="1" x14ac:dyDescent="0.25">
      <c r="S841" s="5"/>
    </row>
    <row r="842" spans="19:19" ht="12" customHeight="1" x14ac:dyDescent="0.25">
      <c r="S842" s="5"/>
    </row>
    <row r="843" spans="19:19" ht="12" customHeight="1" x14ac:dyDescent="0.25">
      <c r="S843" s="5"/>
    </row>
    <row r="844" spans="19:19" ht="12" customHeight="1" x14ac:dyDescent="0.25">
      <c r="S844" s="5"/>
    </row>
    <row r="845" spans="19:19" ht="12" customHeight="1" x14ac:dyDescent="0.25">
      <c r="S845" s="5"/>
    </row>
    <row r="846" spans="19:19" ht="12" customHeight="1" x14ac:dyDescent="0.25">
      <c r="S846" s="5"/>
    </row>
    <row r="847" spans="19:19" ht="12" customHeight="1" x14ac:dyDescent="0.25">
      <c r="S847" s="5"/>
    </row>
    <row r="848" spans="19:19" ht="12" customHeight="1" x14ac:dyDescent="0.25">
      <c r="S848" s="5"/>
    </row>
    <row r="849" spans="19:19" ht="12" customHeight="1" x14ac:dyDescent="0.25">
      <c r="S849" s="5"/>
    </row>
    <row r="850" spans="19:19" ht="12" customHeight="1" x14ac:dyDescent="0.25">
      <c r="S850" s="5"/>
    </row>
    <row r="851" spans="19:19" ht="12" customHeight="1" x14ac:dyDescent="0.25">
      <c r="S851" s="5"/>
    </row>
    <row r="852" spans="19:19" ht="12" customHeight="1" x14ac:dyDescent="0.25">
      <c r="S852" s="5"/>
    </row>
    <row r="853" spans="19:19" ht="12" customHeight="1" x14ac:dyDescent="0.25">
      <c r="S853" s="5"/>
    </row>
    <row r="854" spans="19:19" ht="12" customHeight="1" x14ac:dyDescent="0.25">
      <c r="S854" s="5"/>
    </row>
    <row r="855" spans="19:19" ht="12" customHeight="1" x14ac:dyDescent="0.25">
      <c r="S855" s="5"/>
    </row>
    <row r="856" spans="19:19" ht="12" customHeight="1" x14ac:dyDescent="0.25">
      <c r="S856" s="5"/>
    </row>
    <row r="857" spans="19:19" ht="12" customHeight="1" x14ac:dyDescent="0.25">
      <c r="S857" s="5"/>
    </row>
    <row r="858" spans="19:19" ht="12" customHeight="1" x14ac:dyDescent="0.25">
      <c r="S858" s="5"/>
    </row>
    <row r="859" spans="19:19" ht="12" customHeight="1" x14ac:dyDescent="0.25">
      <c r="S859" s="5"/>
    </row>
    <row r="860" spans="19:19" ht="12" customHeight="1" x14ac:dyDescent="0.25">
      <c r="S860" s="5"/>
    </row>
    <row r="861" spans="19:19" ht="12" customHeight="1" x14ac:dyDescent="0.25">
      <c r="S861" s="5"/>
    </row>
    <row r="862" spans="19:19" ht="12" customHeight="1" x14ac:dyDescent="0.25">
      <c r="S862" s="5"/>
    </row>
    <row r="863" spans="19:19" ht="12" customHeight="1" x14ac:dyDescent="0.25">
      <c r="S863" s="5"/>
    </row>
    <row r="864" spans="19:19" ht="12" customHeight="1" x14ac:dyDescent="0.25">
      <c r="S864" s="5"/>
    </row>
    <row r="865" spans="19:19" ht="12" customHeight="1" x14ac:dyDescent="0.25">
      <c r="S865" s="5"/>
    </row>
    <row r="866" spans="19:19" ht="12" customHeight="1" x14ac:dyDescent="0.25">
      <c r="S866" s="5"/>
    </row>
    <row r="867" spans="19:19" ht="12" customHeight="1" x14ac:dyDescent="0.25">
      <c r="S867" s="5"/>
    </row>
    <row r="868" spans="19:19" ht="12" customHeight="1" x14ac:dyDescent="0.25">
      <c r="S868" s="5"/>
    </row>
    <row r="869" spans="19:19" ht="12" customHeight="1" x14ac:dyDescent="0.25">
      <c r="S869" s="5"/>
    </row>
    <row r="870" spans="19:19" ht="12" customHeight="1" x14ac:dyDescent="0.25">
      <c r="S870" s="5"/>
    </row>
    <row r="871" spans="19:19" ht="12" customHeight="1" x14ac:dyDescent="0.25">
      <c r="S871" s="5"/>
    </row>
    <row r="872" spans="19:19" ht="12" customHeight="1" x14ac:dyDescent="0.25">
      <c r="S872" s="5"/>
    </row>
    <row r="873" spans="19:19" ht="12" customHeight="1" x14ac:dyDescent="0.25">
      <c r="S873" s="5"/>
    </row>
    <row r="874" spans="19:19" ht="12" customHeight="1" x14ac:dyDescent="0.25">
      <c r="S874" s="5"/>
    </row>
    <row r="875" spans="19:19" ht="12" customHeight="1" x14ac:dyDescent="0.25">
      <c r="S875" s="5"/>
    </row>
    <row r="876" spans="19:19" ht="12" customHeight="1" x14ac:dyDescent="0.25">
      <c r="S876" s="5"/>
    </row>
    <row r="877" spans="19:19" ht="12" customHeight="1" x14ac:dyDescent="0.25">
      <c r="S877" s="5"/>
    </row>
    <row r="878" spans="19:19" ht="12" customHeight="1" x14ac:dyDescent="0.25">
      <c r="S878" s="5"/>
    </row>
    <row r="879" spans="19:19" ht="12" customHeight="1" x14ac:dyDescent="0.25">
      <c r="S879" s="5"/>
    </row>
    <row r="880" spans="19:19" ht="12" customHeight="1" x14ac:dyDescent="0.25">
      <c r="S880" s="5"/>
    </row>
    <row r="881" spans="19:19" ht="12" customHeight="1" x14ac:dyDescent="0.25">
      <c r="S881" s="5"/>
    </row>
    <row r="882" spans="19:19" ht="12" customHeight="1" x14ac:dyDescent="0.25">
      <c r="S882" s="5"/>
    </row>
    <row r="883" spans="19:19" ht="12" customHeight="1" x14ac:dyDescent="0.25">
      <c r="S883" s="5"/>
    </row>
    <row r="884" spans="19:19" ht="12" customHeight="1" x14ac:dyDescent="0.25">
      <c r="S884" s="5"/>
    </row>
    <row r="885" spans="19:19" ht="12" customHeight="1" x14ac:dyDescent="0.25">
      <c r="S885" s="5"/>
    </row>
    <row r="886" spans="19:19" ht="12" customHeight="1" x14ac:dyDescent="0.25">
      <c r="S886" s="5"/>
    </row>
  </sheetData>
  <sortState xmlns:xlrd2="http://schemas.microsoft.com/office/spreadsheetml/2017/richdata2" ref="A7:Q9">
    <sortCondition ref="Q7:Q9"/>
  </sortState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66FF"/>
  </sheetPr>
  <dimension ref="A1:K876"/>
  <sheetViews>
    <sheetView workbookViewId="0">
      <selection activeCell="A5" sqref="A5"/>
    </sheetView>
  </sheetViews>
  <sheetFormatPr defaultColWidth="14.44140625" defaultRowHeight="15" customHeight="1" x14ac:dyDescent="0.25"/>
  <cols>
    <col min="1" max="1" width="19.109375" style="5" bestFit="1" customWidth="1"/>
    <col min="2" max="2" width="12.44140625" style="5" bestFit="1" customWidth="1"/>
    <col min="3" max="3" width="5.33203125" style="5" bestFit="1" customWidth="1"/>
    <col min="4" max="4" width="8.88671875" style="5" bestFit="1" customWidth="1"/>
    <col min="5" max="5" width="5.33203125" style="20" bestFit="1" customWidth="1"/>
    <col min="6" max="6" width="8.88671875" style="5" bestFit="1" customWidth="1"/>
    <col min="7" max="7" width="5.6640625" style="20" bestFit="1" customWidth="1"/>
    <col min="8" max="9" width="10" style="5" bestFit="1" customWidth="1"/>
    <col min="10" max="10" width="6.21875" style="5" bestFit="1" customWidth="1"/>
    <col min="11" max="11" width="3.6640625" style="5" bestFit="1" customWidth="1"/>
    <col min="12" max="12" width="11" style="5" bestFit="1" customWidth="1"/>
    <col min="13" max="26" width="10.6640625" style="5" customWidth="1"/>
    <col min="27" max="16384" width="14.44140625" style="5"/>
  </cols>
  <sheetData>
    <row r="1" spans="1:11" ht="17.399999999999999" x14ac:dyDescent="0.25">
      <c r="A1" s="44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20" customFormat="1" ht="17.399999999999999" x14ac:dyDescent="0.25">
      <c r="A2" s="44" t="str">
        <f>+'Freestyle Awards'!A2</f>
        <v>Millersville, Maryland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20" customFormat="1" ht="17.399999999999999" x14ac:dyDescent="0.25">
      <c r="A3" s="47">
        <f>+'Freestyle Awards'!A3</f>
        <v>44689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25.5" customHeight="1" x14ac:dyDescent="0.25">
      <c r="A4" s="46" t="s">
        <v>73</v>
      </c>
      <c r="B4" s="46"/>
      <c r="C4" s="46"/>
      <c r="D4" s="46"/>
      <c r="E4" s="46"/>
      <c r="F4" s="46"/>
      <c r="G4" s="46"/>
      <c r="H4" s="46"/>
      <c r="I4" s="51"/>
      <c r="J4" s="51"/>
      <c r="K4" s="51"/>
    </row>
    <row r="5" spans="1:11" s="20" customFormat="1" ht="17.399999999999999" x14ac:dyDescent="0.25">
      <c r="A5" s="38"/>
      <c r="B5" s="24"/>
      <c r="C5" s="24"/>
      <c r="D5" s="24"/>
      <c r="E5" s="24"/>
      <c r="F5" s="24"/>
      <c r="G5" s="24"/>
      <c r="H5" s="48"/>
      <c r="I5" s="52"/>
      <c r="J5" s="52"/>
      <c r="K5" s="52"/>
    </row>
    <row r="6" spans="1:11" ht="25.2" x14ac:dyDescent="0.25">
      <c r="A6" s="32" t="s">
        <v>41</v>
      </c>
      <c r="B6" s="32" t="s">
        <v>42</v>
      </c>
      <c r="C6" s="33" t="s">
        <v>57</v>
      </c>
      <c r="D6" s="33" t="s">
        <v>62</v>
      </c>
      <c r="E6" s="32" t="s">
        <v>58</v>
      </c>
      <c r="F6" s="33" t="s">
        <v>63</v>
      </c>
      <c r="G6" s="32" t="s">
        <v>55</v>
      </c>
      <c r="H6" s="35" t="s">
        <v>67</v>
      </c>
      <c r="I6" s="36" t="s">
        <v>68</v>
      </c>
      <c r="J6" s="35" t="s">
        <v>60</v>
      </c>
      <c r="K6" s="35" t="s">
        <v>71</v>
      </c>
    </row>
    <row r="7" spans="1:11" ht="16.5" customHeight="1" x14ac:dyDescent="0.55000000000000004">
      <c r="A7" s="79" t="s">
        <v>15</v>
      </c>
      <c r="B7" s="79" t="s">
        <v>16</v>
      </c>
      <c r="C7" s="85">
        <v>10.5</v>
      </c>
      <c r="D7" s="81">
        <v>5</v>
      </c>
      <c r="E7" s="85">
        <v>7.5</v>
      </c>
      <c r="F7" s="81">
        <v>5</v>
      </c>
      <c r="G7" s="87">
        <f t="shared" ref="G7:G9" si="0">IFERROR(IF(C7="","",C7+E7),"")</f>
        <v>18</v>
      </c>
      <c r="H7" s="88">
        <f t="shared" ref="H7:H9" si="1">IF(E7="","",MAX(C7,E7))</f>
        <v>10.5</v>
      </c>
      <c r="I7" s="83">
        <f t="shared" ref="I7:I9" si="2">IF(H7="","",IF(H7=(C7+E7)/2,MIN(D7,F7),IF(H7=C7,D7,F7)))</f>
        <v>5</v>
      </c>
      <c r="J7" s="89">
        <f>IF(G7="","",RANK(G7,G$7:G$9)+SUMPRODUCT((G$7:G$9=G7)*(H7&lt;H$7:H$9)))</f>
        <v>1</v>
      </c>
      <c r="K7" s="70" t="s">
        <v>72</v>
      </c>
    </row>
    <row r="8" spans="1:11" ht="16.5" customHeight="1" x14ac:dyDescent="0.55000000000000004">
      <c r="A8" s="90" t="s">
        <v>4</v>
      </c>
      <c r="B8" s="90" t="s">
        <v>5</v>
      </c>
      <c r="C8" s="85">
        <v>9.5</v>
      </c>
      <c r="D8" s="81">
        <v>4</v>
      </c>
      <c r="E8" s="85">
        <v>7.5</v>
      </c>
      <c r="F8" s="81">
        <v>4</v>
      </c>
      <c r="G8" s="91">
        <f t="shared" si="0"/>
        <v>17</v>
      </c>
      <c r="H8" s="92">
        <f t="shared" si="1"/>
        <v>9.5</v>
      </c>
      <c r="I8" s="81">
        <f t="shared" si="2"/>
        <v>4</v>
      </c>
      <c r="J8" s="84">
        <f>IF(G8="","",RANK(G8,G$7:G$9)+SUMPRODUCT((G$7:G$9=G8)*(H8&lt;H$7:H$9)))</f>
        <v>2</v>
      </c>
      <c r="K8" s="70" t="s">
        <v>72</v>
      </c>
    </row>
    <row r="9" spans="1:11" ht="16.5" customHeight="1" x14ac:dyDescent="0.55000000000000004">
      <c r="A9" s="79" t="s">
        <v>0</v>
      </c>
      <c r="B9" s="79" t="s">
        <v>1</v>
      </c>
      <c r="C9" s="85">
        <v>4</v>
      </c>
      <c r="D9" s="81">
        <v>4</v>
      </c>
      <c r="E9" s="85">
        <v>7.5</v>
      </c>
      <c r="F9" s="81">
        <v>5</v>
      </c>
      <c r="G9" s="91">
        <f t="shared" si="0"/>
        <v>11.5</v>
      </c>
      <c r="H9" s="93">
        <f t="shared" si="1"/>
        <v>7.5</v>
      </c>
      <c r="I9" s="81">
        <f t="shared" si="2"/>
        <v>5</v>
      </c>
      <c r="J9" s="84">
        <f>IF(G9="","",RANK(G9,G$7:G$9)+SUMPRODUCT((G$7:G$9=G9)*(H9&lt;H$7:H$9)))</f>
        <v>3</v>
      </c>
      <c r="K9" s="70" t="s">
        <v>72</v>
      </c>
    </row>
    <row r="10" spans="1:11" ht="12" customHeight="1" x14ac:dyDescent="0.25"/>
    <row r="11" spans="1:11" ht="12" customHeight="1" x14ac:dyDescent="0.25"/>
    <row r="12" spans="1:11" ht="17.399999999999999" x14ac:dyDescent="0.25">
      <c r="A12" s="37" t="s">
        <v>59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1" ht="17.399999999999999" x14ac:dyDescent="0.25">
      <c r="A13" s="38"/>
      <c r="B13" s="48"/>
      <c r="C13" s="48"/>
      <c r="D13" s="48"/>
      <c r="E13" s="48"/>
      <c r="F13" s="48"/>
      <c r="G13" s="48"/>
      <c r="H13" s="49"/>
      <c r="I13" s="49"/>
      <c r="J13" s="49"/>
    </row>
    <row r="14" spans="1:11" ht="25.2" x14ac:dyDescent="0.25">
      <c r="A14" s="32" t="s">
        <v>41</v>
      </c>
      <c r="B14" s="32" t="s">
        <v>42</v>
      </c>
      <c r="C14" s="33" t="s">
        <v>57</v>
      </c>
      <c r="D14" s="33" t="s">
        <v>62</v>
      </c>
      <c r="E14" s="32" t="s">
        <v>58</v>
      </c>
      <c r="F14" s="33" t="s">
        <v>63</v>
      </c>
      <c r="G14" s="25" t="s">
        <v>55</v>
      </c>
      <c r="H14" s="35" t="s">
        <v>67</v>
      </c>
      <c r="I14" s="36" t="s">
        <v>68</v>
      </c>
      <c r="J14" s="35" t="s">
        <v>60</v>
      </c>
    </row>
    <row r="15" spans="1:11" ht="13.2" x14ac:dyDescent="0.25">
      <c r="A15" s="79" t="s">
        <v>9</v>
      </c>
      <c r="B15" s="79" t="s">
        <v>10</v>
      </c>
      <c r="C15" s="80">
        <v>2.5</v>
      </c>
      <c r="D15" s="81">
        <v>4</v>
      </c>
      <c r="E15" s="80">
        <v>5.5</v>
      </c>
      <c r="F15" s="81">
        <v>4</v>
      </c>
      <c r="G15" s="82">
        <f>IFERROR(IF(C15="","",C15+E15),"")</f>
        <v>8</v>
      </c>
      <c r="H15" s="80">
        <f>IF(E15="","",MAX(C15,E15))</f>
        <v>5.5</v>
      </c>
      <c r="I15" s="83">
        <f>IF(H15="","",IF(H15=(C15+E15)/2,MIN(D15,F15),IF(H15=C15,D15,F15)))</f>
        <v>4</v>
      </c>
      <c r="J15" s="84">
        <v>1</v>
      </c>
    </row>
    <row r="16" spans="1:11" ht="13.2" x14ac:dyDescent="0.25">
      <c r="A16" s="79" t="s">
        <v>17</v>
      </c>
      <c r="B16" s="79" t="s">
        <v>18</v>
      </c>
      <c r="C16" s="85">
        <v>3.5</v>
      </c>
      <c r="D16" s="81">
        <v>4</v>
      </c>
      <c r="E16" s="80">
        <v>4</v>
      </c>
      <c r="F16" s="81">
        <v>4</v>
      </c>
      <c r="G16" s="82">
        <f>IFERROR(IF(C16="","",C16+E16),"")</f>
        <v>7.5</v>
      </c>
      <c r="H16" s="80">
        <f>IF(E16="","",MAX(C16,E16))</f>
        <v>4</v>
      </c>
      <c r="I16" s="81">
        <f>IF(H16="","",IF(H16=(C16+E16)/2,MIN(D16,F16),IF(H16=C16,D16,F16)))</f>
        <v>4</v>
      </c>
      <c r="J16" s="86">
        <v>2</v>
      </c>
    </row>
    <row r="17" spans="1:10" ht="13.2" x14ac:dyDescent="0.25">
      <c r="A17" s="66" t="s">
        <v>3</v>
      </c>
      <c r="B17" s="66" t="s">
        <v>2</v>
      </c>
      <c r="C17" s="67">
        <v>3</v>
      </c>
      <c r="D17" s="68">
        <v>5</v>
      </c>
      <c r="E17" s="57">
        <v>2.5</v>
      </c>
      <c r="F17" s="68">
        <v>4</v>
      </c>
      <c r="G17" s="53">
        <f>IFERROR(IF(C17="","",C17+E17),"")</f>
        <v>5.5</v>
      </c>
      <c r="H17" s="57">
        <f>IF(E17="","",MAX(C17,E17))</f>
        <v>3</v>
      </c>
      <c r="I17" s="68">
        <f>IF(H17="","",IF(H17=(C17+E17)/2,MIN(D17,F17),IF(H17=C17,D17,F17)))</f>
        <v>5</v>
      </c>
      <c r="J17" s="50">
        <v>3</v>
      </c>
    </row>
    <row r="18" spans="1:10" ht="12" customHeight="1" x14ac:dyDescent="0.25"/>
    <row r="19" spans="1:10" ht="12" customHeight="1" x14ac:dyDescent="0.25"/>
    <row r="20" spans="1:10" ht="12" customHeight="1" x14ac:dyDescent="0.25"/>
    <row r="21" spans="1:10" ht="12" customHeight="1" x14ac:dyDescent="0.25"/>
    <row r="22" spans="1:10" ht="12" customHeight="1" x14ac:dyDescent="0.25"/>
    <row r="23" spans="1:10" ht="12" customHeight="1" x14ac:dyDescent="0.25"/>
    <row r="24" spans="1:10" ht="12" customHeight="1" x14ac:dyDescent="0.25"/>
    <row r="25" spans="1:10" ht="12" customHeight="1" x14ac:dyDescent="0.25"/>
    <row r="26" spans="1:10" ht="12" customHeight="1" x14ac:dyDescent="0.25"/>
    <row r="27" spans="1:10" ht="12" customHeight="1" x14ac:dyDescent="0.25"/>
    <row r="28" spans="1:10" ht="12" customHeight="1" x14ac:dyDescent="0.25"/>
    <row r="29" spans="1:10" ht="12" customHeight="1" x14ac:dyDescent="0.25"/>
    <row r="30" spans="1:10" ht="12" customHeight="1" x14ac:dyDescent="0.25"/>
    <row r="31" spans="1:10" ht="12" customHeight="1" x14ac:dyDescent="0.25"/>
    <row r="32" spans="1:10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</sheetData>
  <sortState xmlns:xlrd2="http://schemas.microsoft.com/office/spreadsheetml/2017/richdata2" ref="A7:J9">
    <sortCondition ref="J7:J9"/>
    <sortCondition descending="1" ref="H7:H9"/>
    <sortCondition ref="I7:I9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Fee Distribution</vt:lpstr>
      <vt:lpstr>Freestyle Awards</vt:lpstr>
      <vt:lpstr>T&amp;C Awards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Owner</cp:lastModifiedBy>
  <cp:lastPrinted>2022-05-06T12:38:06Z</cp:lastPrinted>
  <dcterms:created xsi:type="dcterms:W3CDTF">2022-05-04T05:06:22Z</dcterms:created>
  <dcterms:modified xsi:type="dcterms:W3CDTF">2022-05-31T02:58:48Z</dcterms:modified>
</cp:coreProperties>
</file>